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CUMENTOS HP AZUL\Municipio de Ajacuba MAJ850101M42\hp\Cuentas Publicas\2020\3ER TRIMESTRE AJACUBA\3CER TRIM-AJA-20\"/>
    </mc:Choice>
  </mc:AlternateContent>
  <bookViews>
    <workbookView xWindow="240" yWindow="75" windowWidth="18855" windowHeight="11775"/>
  </bookViews>
  <sheets>
    <sheet name="AMEPFF" sheetId="4" r:id="rId1"/>
    <sheet name="Hoja1" sheetId="5" r:id="rId2"/>
  </sheets>
  <definedNames>
    <definedName name="_R2F1.01_A93" localSheetId="0">AMEPFF!$A$12:$N$108</definedName>
    <definedName name="_xlnm.Print_Area" localSheetId="0">AMEPFF!$A$1:$O$420</definedName>
  </definedNames>
  <calcPr calcId="152511"/>
</workbook>
</file>

<file path=xl/calcChain.xml><?xml version="1.0" encoding="utf-8"?>
<calcChain xmlns="http://schemas.openxmlformats.org/spreadsheetml/2006/main">
  <c r="M402" i="4" l="1"/>
  <c r="L402" i="4"/>
  <c r="K402" i="4"/>
  <c r="J402" i="4"/>
  <c r="I402" i="4"/>
  <c r="H402" i="4"/>
  <c r="G402" i="4"/>
  <c r="F402" i="4"/>
  <c r="E402" i="4"/>
  <c r="D402" i="4"/>
  <c r="M400" i="4"/>
  <c r="L400" i="4"/>
  <c r="K400" i="4"/>
  <c r="J400" i="4"/>
  <c r="I400" i="4"/>
  <c r="H400" i="4"/>
  <c r="G400" i="4"/>
  <c r="F400" i="4"/>
  <c r="E400" i="4"/>
  <c r="D400" i="4"/>
  <c r="M398" i="4"/>
  <c r="L398" i="4"/>
  <c r="K398" i="4"/>
  <c r="J398" i="4"/>
  <c r="I398" i="4"/>
  <c r="H398" i="4"/>
  <c r="G398" i="4"/>
  <c r="F398" i="4"/>
  <c r="E398" i="4"/>
  <c r="D398" i="4"/>
  <c r="M387" i="4"/>
  <c r="L387" i="4"/>
  <c r="L406" i="4" s="1"/>
  <c r="K387" i="4"/>
  <c r="J387" i="4"/>
  <c r="I387" i="4"/>
  <c r="H387" i="4"/>
  <c r="G387" i="4"/>
  <c r="F387" i="4"/>
  <c r="E387" i="4"/>
  <c r="D387" i="4"/>
  <c r="D406" i="4" s="1"/>
  <c r="M383" i="4"/>
  <c r="L383" i="4"/>
  <c r="K383" i="4"/>
  <c r="J383" i="4"/>
  <c r="I383" i="4"/>
  <c r="H383" i="4"/>
  <c r="G383" i="4"/>
  <c r="G406" i="4" s="1"/>
  <c r="F383" i="4"/>
  <c r="E383" i="4"/>
  <c r="D383" i="4"/>
  <c r="M363" i="4"/>
  <c r="L363" i="4"/>
  <c r="K363" i="4"/>
  <c r="J363" i="4"/>
  <c r="I363" i="4"/>
  <c r="H363" i="4"/>
  <c r="G363" i="4"/>
  <c r="F363" i="4"/>
  <c r="E363" i="4"/>
  <c r="M367" i="4"/>
  <c r="L367" i="4"/>
  <c r="K367" i="4"/>
  <c r="J367" i="4"/>
  <c r="I367" i="4"/>
  <c r="H367" i="4"/>
  <c r="G367" i="4"/>
  <c r="F367" i="4"/>
  <c r="E367" i="4"/>
  <c r="D367" i="4"/>
  <c r="D363" i="4"/>
  <c r="M358" i="4"/>
  <c r="L358" i="4"/>
  <c r="K358" i="4"/>
  <c r="J358" i="4"/>
  <c r="I358" i="4"/>
  <c r="H358" i="4"/>
  <c r="G358" i="4"/>
  <c r="G370" i="4" s="1"/>
  <c r="F358" i="4"/>
  <c r="E358" i="4"/>
  <c r="D358" i="4"/>
  <c r="M346" i="4"/>
  <c r="M349" i="4" s="1"/>
  <c r="L346" i="4"/>
  <c r="L349" i="4" s="1"/>
  <c r="K346" i="4"/>
  <c r="K349" i="4" s="1"/>
  <c r="J346" i="4"/>
  <c r="J349" i="4" s="1"/>
  <c r="I346" i="4"/>
  <c r="I349" i="4" s="1"/>
  <c r="H346" i="4"/>
  <c r="H349" i="4" s="1"/>
  <c r="G346" i="4"/>
  <c r="G349" i="4" s="1"/>
  <c r="F346" i="4"/>
  <c r="F349" i="4" s="1"/>
  <c r="E346" i="4"/>
  <c r="E349" i="4" s="1"/>
  <c r="D346" i="4"/>
  <c r="D349" i="4" s="1"/>
  <c r="M334" i="4"/>
  <c r="L334" i="4"/>
  <c r="K334" i="4"/>
  <c r="J334" i="4"/>
  <c r="I334" i="4"/>
  <c r="H334" i="4"/>
  <c r="G334" i="4"/>
  <c r="F334" i="4"/>
  <c r="E334" i="4"/>
  <c r="D334" i="4"/>
  <c r="M332" i="4"/>
  <c r="M337" i="4" s="1"/>
  <c r="L332" i="4"/>
  <c r="L337" i="4" s="1"/>
  <c r="K332" i="4"/>
  <c r="K337" i="4" s="1"/>
  <c r="J332" i="4"/>
  <c r="I332" i="4"/>
  <c r="H332" i="4"/>
  <c r="G332" i="4"/>
  <c r="G337" i="4" s="1"/>
  <c r="F332" i="4"/>
  <c r="F337" i="4" s="1"/>
  <c r="E332" i="4"/>
  <c r="E337" i="4" s="1"/>
  <c r="D332" i="4"/>
  <c r="D337" i="4" s="1"/>
  <c r="M319" i="4"/>
  <c r="L319" i="4"/>
  <c r="K319" i="4"/>
  <c r="J319" i="4"/>
  <c r="I319" i="4"/>
  <c r="H319" i="4"/>
  <c r="G319" i="4"/>
  <c r="F319" i="4"/>
  <c r="E319" i="4"/>
  <c r="D319" i="4"/>
  <c r="M316" i="4"/>
  <c r="L316" i="4"/>
  <c r="K316" i="4"/>
  <c r="J316" i="4"/>
  <c r="I316" i="4"/>
  <c r="I324" i="4" s="1"/>
  <c r="H316" i="4"/>
  <c r="H324" i="4" s="1"/>
  <c r="G316" i="4"/>
  <c r="F316" i="4"/>
  <c r="E316" i="4"/>
  <c r="D316" i="4"/>
  <c r="M304" i="4"/>
  <c r="L304" i="4"/>
  <c r="K304" i="4"/>
  <c r="J304" i="4"/>
  <c r="I304" i="4"/>
  <c r="H304" i="4"/>
  <c r="G304" i="4"/>
  <c r="F304" i="4"/>
  <c r="E304" i="4"/>
  <c r="D304" i="4"/>
  <c r="M300" i="4"/>
  <c r="L300" i="4"/>
  <c r="K300" i="4"/>
  <c r="J300" i="4"/>
  <c r="I300" i="4"/>
  <c r="H300" i="4"/>
  <c r="G300" i="4"/>
  <c r="F300" i="4"/>
  <c r="E300" i="4"/>
  <c r="D300" i="4"/>
  <c r="M280" i="4"/>
  <c r="L280" i="4"/>
  <c r="K280" i="4"/>
  <c r="J280" i="4"/>
  <c r="I280" i="4"/>
  <c r="H280" i="4"/>
  <c r="G280" i="4"/>
  <c r="F280" i="4"/>
  <c r="E280" i="4"/>
  <c r="D280" i="4"/>
  <c r="M247" i="4"/>
  <c r="L247" i="4"/>
  <c r="K247" i="4"/>
  <c r="J247" i="4"/>
  <c r="I247" i="4"/>
  <c r="H247" i="4"/>
  <c r="G247" i="4"/>
  <c r="F247" i="4"/>
  <c r="E247" i="4"/>
  <c r="D247" i="4"/>
  <c r="M243" i="4"/>
  <c r="L243" i="4"/>
  <c r="K243" i="4"/>
  <c r="J243" i="4"/>
  <c r="I243" i="4"/>
  <c r="H243" i="4"/>
  <c r="G243" i="4"/>
  <c r="F243" i="4"/>
  <c r="E243" i="4"/>
  <c r="D243" i="4"/>
  <c r="M233" i="4"/>
  <c r="L233" i="4"/>
  <c r="K233" i="4"/>
  <c r="J233" i="4"/>
  <c r="I233" i="4"/>
  <c r="H233" i="4"/>
  <c r="G233" i="4"/>
  <c r="F233" i="4"/>
  <c r="E233" i="4"/>
  <c r="D233" i="4"/>
  <c r="M225" i="4"/>
  <c r="L225" i="4"/>
  <c r="K225" i="4"/>
  <c r="J225" i="4"/>
  <c r="I225" i="4"/>
  <c r="H225" i="4"/>
  <c r="G225" i="4"/>
  <c r="F225" i="4"/>
  <c r="E225" i="4"/>
  <c r="M230" i="4"/>
  <c r="L230" i="4"/>
  <c r="K230" i="4"/>
  <c r="J230" i="4"/>
  <c r="I230" i="4"/>
  <c r="H230" i="4"/>
  <c r="G230" i="4"/>
  <c r="F230" i="4"/>
  <c r="E230" i="4"/>
  <c r="D230" i="4"/>
  <c r="D225" i="4"/>
  <c r="M213" i="4"/>
  <c r="L213" i="4"/>
  <c r="K213" i="4"/>
  <c r="J213" i="4"/>
  <c r="I213" i="4"/>
  <c r="H213" i="4"/>
  <c r="G213" i="4"/>
  <c r="F213" i="4"/>
  <c r="E213" i="4"/>
  <c r="D213" i="4"/>
  <c r="M210" i="4"/>
  <c r="L210" i="4"/>
  <c r="K210" i="4"/>
  <c r="J210" i="4"/>
  <c r="I210" i="4"/>
  <c r="H210" i="4"/>
  <c r="G210" i="4"/>
  <c r="F210" i="4"/>
  <c r="E210" i="4"/>
  <c r="D210" i="4"/>
  <c r="M201" i="4"/>
  <c r="L201" i="4"/>
  <c r="K201" i="4"/>
  <c r="J201" i="4"/>
  <c r="I201" i="4"/>
  <c r="H201" i="4"/>
  <c r="G201" i="4"/>
  <c r="G217" i="4" s="1"/>
  <c r="F201" i="4"/>
  <c r="F217" i="4" s="1"/>
  <c r="E201" i="4"/>
  <c r="D201" i="4"/>
  <c r="M178" i="4"/>
  <c r="L178" i="4"/>
  <c r="K178" i="4"/>
  <c r="J178" i="4"/>
  <c r="I178" i="4"/>
  <c r="H178" i="4"/>
  <c r="G178" i="4"/>
  <c r="F178" i="4"/>
  <c r="E178" i="4"/>
  <c r="D178" i="4"/>
  <c r="M176" i="4"/>
  <c r="L176" i="4"/>
  <c r="K176" i="4"/>
  <c r="J176" i="4"/>
  <c r="I176" i="4"/>
  <c r="H176" i="4"/>
  <c r="G176" i="4"/>
  <c r="F176" i="4"/>
  <c r="E176" i="4"/>
  <c r="D176" i="4"/>
  <c r="M171" i="4"/>
  <c r="L171" i="4"/>
  <c r="K171" i="4"/>
  <c r="J171" i="4"/>
  <c r="I171" i="4"/>
  <c r="H171" i="4"/>
  <c r="G171" i="4"/>
  <c r="F171" i="4"/>
  <c r="E171" i="4"/>
  <c r="D171" i="4"/>
  <c r="M165" i="4"/>
  <c r="L165" i="4"/>
  <c r="K165" i="4"/>
  <c r="J165" i="4"/>
  <c r="I165" i="4"/>
  <c r="H165" i="4"/>
  <c r="G165" i="4"/>
  <c r="F165" i="4"/>
  <c r="E165" i="4"/>
  <c r="D165" i="4"/>
  <c r="M154" i="4"/>
  <c r="L154" i="4"/>
  <c r="K154" i="4"/>
  <c r="J154" i="4"/>
  <c r="I154" i="4"/>
  <c r="H154" i="4"/>
  <c r="G154" i="4"/>
  <c r="F154" i="4"/>
  <c r="E154" i="4"/>
  <c r="M142" i="4"/>
  <c r="L142" i="4"/>
  <c r="K142" i="4"/>
  <c r="J142" i="4"/>
  <c r="I142" i="4"/>
  <c r="H142" i="4"/>
  <c r="G142" i="4"/>
  <c r="F142" i="4"/>
  <c r="E142" i="4"/>
  <c r="M133" i="4"/>
  <c r="L133" i="4"/>
  <c r="K133" i="4"/>
  <c r="J133" i="4"/>
  <c r="I133" i="4"/>
  <c r="H133" i="4"/>
  <c r="G133" i="4"/>
  <c r="F133" i="4"/>
  <c r="E133" i="4"/>
  <c r="M127" i="4"/>
  <c r="L127" i="4"/>
  <c r="K127" i="4"/>
  <c r="K157" i="4" s="1"/>
  <c r="J127" i="4"/>
  <c r="I127" i="4"/>
  <c r="H127" i="4"/>
  <c r="G127" i="4"/>
  <c r="F127" i="4"/>
  <c r="E127" i="4"/>
  <c r="M118" i="4"/>
  <c r="L118" i="4"/>
  <c r="K118" i="4"/>
  <c r="J118" i="4"/>
  <c r="I118" i="4"/>
  <c r="H118" i="4"/>
  <c r="G118" i="4"/>
  <c r="F118" i="4"/>
  <c r="E118" i="4"/>
  <c r="M115" i="4"/>
  <c r="M120" i="4" s="1"/>
  <c r="L115" i="4"/>
  <c r="K115" i="4"/>
  <c r="J115" i="4"/>
  <c r="I115" i="4"/>
  <c r="H115" i="4"/>
  <c r="G115" i="4"/>
  <c r="G120" i="4" s="1"/>
  <c r="F115" i="4"/>
  <c r="F120" i="4" s="1"/>
  <c r="E115" i="4"/>
  <c r="E120" i="4" s="1"/>
  <c r="M106" i="4"/>
  <c r="L106" i="4"/>
  <c r="K106" i="4"/>
  <c r="J106" i="4"/>
  <c r="I106" i="4"/>
  <c r="H106" i="4"/>
  <c r="G106" i="4"/>
  <c r="F106" i="4"/>
  <c r="E106" i="4"/>
  <c r="M100" i="4"/>
  <c r="L100" i="4"/>
  <c r="K100" i="4"/>
  <c r="J100" i="4"/>
  <c r="I100" i="4"/>
  <c r="H100" i="4"/>
  <c r="G100" i="4"/>
  <c r="F100" i="4"/>
  <c r="E100" i="4"/>
  <c r="M89" i="4"/>
  <c r="L89" i="4"/>
  <c r="K89" i="4"/>
  <c r="J89" i="4"/>
  <c r="I89" i="4"/>
  <c r="H89" i="4"/>
  <c r="G89" i="4"/>
  <c r="F89" i="4"/>
  <c r="E89" i="4"/>
  <c r="M86" i="4"/>
  <c r="L86" i="4"/>
  <c r="K86" i="4"/>
  <c r="J86" i="4"/>
  <c r="I86" i="4"/>
  <c r="H86" i="4"/>
  <c r="G86" i="4"/>
  <c r="F86" i="4"/>
  <c r="E86" i="4"/>
  <c r="M53" i="4"/>
  <c r="L53" i="4"/>
  <c r="K53" i="4"/>
  <c r="J53" i="4"/>
  <c r="I53" i="4"/>
  <c r="H53" i="4"/>
  <c r="G53" i="4"/>
  <c r="F53" i="4"/>
  <c r="E53" i="4"/>
  <c r="M20" i="4"/>
  <c r="L20" i="4"/>
  <c r="K20" i="4"/>
  <c r="J20" i="4"/>
  <c r="I20" i="4"/>
  <c r="H20" i="4"/>
  <c r="G20" i="4"/>
  <c r="F20" i="4"/>
  <c r="E20" i="4"/>
  <c r="M16" i="4"/>
  <c r="L16" i="4"/>
  <c r="K16" i="4"/>
  <c r="J16" i="4"/>
  <c r="I16" i="4"/>
  <c r="H16" i="4"/>
  <c r="G16" i="4"/>
  <c r="F16" i="4"/>
  <c r="E16" i="4"/>
  <c r="D142" i="4"/>
  <c r="D154" i="4"/>
  <c r="D133" i="4"/>
  <c r="D127" i="4"/>
  <c r="D118" i="4"/>
  <c r="D115" i="4"/>
  <c r="D106" i="4"/>
  <c r="D100" i="4"/>
  <c r="D89" i="4"/>
  <c r="D86" i="4"/>
  <c r="D53" i="4"/>
  <c r="D20" i="4"/>
  <c r="D16" i="4"/>
  <c r="N397" i="4"/>
  <c r="O397" i="4" s="1"/>
  <c r="K370" i="4" l="1"/>
  <c r="F184" i="4"/>
  <c r="J308" i="4"/>
  <c r="F324" i="4"/>
  <c r="F406" i="4"/>
  <c r="H370" i="4"/>
  <c r="I370" i="4"/>
  <c r="H406" i="4"/>
  <c r="G108" i="4"/>
  <c r="I120" i="4"/>
  <c r="G157" i="4"/>
  <c r="J184" i="4"/>
  <c r="J217" i="4"/>
  <c r="D235" i="4"/>
  <c r="J235" i="4"/>
  <c r="F308" i="4"/>
  <c r="D324" i="4"/>
  <c r="L324" i="4"/>
  <c r="J324" i="4"/>
  <c r="H337" i="4"/>
  <c r="M370" i="4"/>
  <c r="K406" i="4"/>
  <c r="F235" i="4"/>
  <c r="E108" i="4"/>
  <c r="K308" i="4"/>
  <c r="G324" i="4"/>
  <c r="E370" i="4"/>
  <c r="I406" i="4"/>
  <c r="I108" i="4"/>
  <c r="K184" i="4"/>
  <c r="K217" i="4"/>
  <c r="G308" i="4"/>
  <c r="E324" i="4"/>
  <c r="M324" i="4"/>
  <c r="K324" i="4"/>
  <c r="I337" i="4"/>
  <c r="J406" i="4"/>
  <c r="K108" i="4"/>
  <c r="M108" i="4"/>
  <c r="G184" i="4"/>
  <c r="F108" i="4"/>
  <c r="J108" i="4"/>
  <c r="K120" i="4"/>
  <c r="J337" i="4"/>
  <c r="D370" i="4"/>
  <c r="L370" i="4"/>
  <c r="E406" i="4"/>
  <c r="M406" i="4"/>
  <c r="E157" i="4"/>
  <c r="I157" i="4"/>
  <c r="M157" i="4"/>
  <c r="D184" i="4"/>
  <c r="H184" i="4"/>
  <c r="L184" i="4"/>
  <c r="D217" i="4"/>
  <c r="H217" i="4"/>
  <c r="L217" i="4"/>
  <c r="H235" i="4"/>
  <c r="L235" i="4"/>
  <c r="D308" i="4"/>
  <c r="H308" i="4"/>
  <c r="L308" i="4"/>
  <c r="H108" i="4"/>
  <c r="L108" i="4"/>
  <c r="J120" i="4"/>
  <c r="H157" i="4"/>
  <c r="L157" i="4"/>
  <c r="G235" i="4"/>
  <c r="K235" i="4"/>
  <c r="F370" i="4"/>
  <c r="J370" i="4"/>
  <c r="D108" i="4"/>
  <c r="D120" i="4"/>
  <c r="D157" i="4"/>
  <c r="H120" i="4"/>
  <c r="L120" i="4"/>
  <c r="F157" i="4"/>
  <c r="J157" i="4"/>
  <c r="E184" i="4"/>
  <c r="I184" i="4"/>
  <c r="M184" i="4"/>
  <c r="E217" i="4"/>
  <c r="I217" i="4"/>
  <c r="M217" i="4"/>
  <c r="E235" i="4"/>
  <c r="I235" i="4"/>
  <c r="M235" i="4"/>
  <c r="E308" i="4"/>
  <c r="I308" i="4"/>
  <c r="M308" i="4"/>
  <c r="N119" i="4"/>
  <c r="N116" i="4"/>
  <c r="N117" i="4"/>
  <c r="O117" i="4" s="1"/>
  <c r="N307" i="4"/>
  <c r="N306" i="4"/>
  <c r="N305" i="4"/>
  <c r="N303" i="4"/>
  <c r="N302" i="4"/>
  <c r="N301" i="4"/>
  <c r="N299" i="4"/>
  <c r="N298" i="4"/>
  <c r="N297" i="4"/>
  <c r="O297" i="4" s="1"/>
  <c r="N296" i="4"/>
  <c r="N295" i="4"/>
  <c r="N294" i="4"/>
  <c r="N293" i="4"/>
  <c r="N292" i="4"/>
  <c r="N291" i="4"/>
  <c r="N290" i="4"/>
  <c r="N289" i="4"/>
  <c r="N288" i="4"/>
  <c r="N287" i="4"/>
  <c r="O287" i="4" s="1"/>
  <c r="N286" i="4"/>
  <c r="N285" i="4"/>
  <c r="N284" i="4"/>
  <c r="N283" i="4"/>
  <c r="N282" i="4"/>
  <c r="N281" i="4"/>
  <c r="N279" i="4"/>
  <c r="N278" i="4"/>
  <c r="N277" i="4"/>
  <c r="N276" i="4"/>
  <c r="N275" i="4"/>
  <c r="N274" i="4"/>
  <c r="N273" i="4"/>
  <c r="N272" i="4"/>
  <c r="N271" i="4"/>
  <c r="N270" i="4"/>
  <c r="N269" i="4"/>
  <c r="N268" i="4"/>
  <c r="O268" i="4" s="1"/>
  <c r="N267" i="4"/>
  <c r="N266" i="4"/>
  <c r="N265" i="4"/>
  <c r="N264" i="4"/>
  <c r="N263" i="4"/>
  <c r="N262" i="4"/>
  <c r="N261" i="4"/>
  <c r="N260" i="4"/>
  <c r="N259" i="4"/>
  <c r="N258" i="4"/>
  <c r="N257" i="4"/>
  <c r="N256" i="4"/>
  <c r="N255" i="4"/>
  <c r="N254" i="4"/>
  <c r="N253" i="4"/>
  <c r="N252" i="4"/>
  <c r="N251" i="4"/>
  <c r="N250" i="4"/>
  <c r="N249" i="4"/>
  <c r="N248" i="4"/>
  <c r="N246" i="4"/>
  <c r="N245" i="4"/>
  <c r="N244" i="4"/>
  <c r="N215" i="4"/>
  <c r="O215" i="4" s="1"/>
  <c r="N369" i="4"/>
  <c r="O369" i="4" s="1"/>
  <c r="N368" i="4"/>
  <c r="N366" i="4"/>
  <c r="O366" i="4" s="1"/>
  <c r="N365" i="4"/>
  <c r="O365" i="4" s="1"/>
  <c r="N364" i="4"/>
  <c r="N362" i="4"/>
  <c r="O362" i="4" s="1"/>
  <c r="N361" i="4"/>
  <c r="O361" i="4" s="1"/>
  <c r="N360" i="4"/>
  <c r="O360" i="4" s="1"/>
  <c r="N359" i="4"/>
  <c r="O359" i="4" s="1"/>
  <c r="N401" i="4"/>
  <c r="N405" i="4"/>
  <c r="N404" i="4"/>
  <c r="N403" i="4"/>
  <c r="N399" i="4"/>
  <c r="N396" i="4"/>
  <c r="O396" i="4" s="1"/>
  <c r="N395" i="4"/>
  <c r="N394" i="4"/>
  <c r="N393" i="4"/>
  <c r="N392" i="4"/>
  <c r="N391" i="4"/>
  <c r="N390" i="4"/>
  <c r="N389" i="4"/>
  <c r="N388" i="4"/>
  <c r="N386" i="4"/>
  <c r="O386" i="4" s="1"/>
  <c r="N385" i="4"/>
  <c r="O385" i="4" s="1"/>
  <c r="N384" i="4"/>
  <c r="N234" i="4"/>
  <c r="N233" i="4" s="1"/>
  <c r="N232" i="4"/>
  <c r="O232" i="4" s="1"/>
  <c r="N231" i="4"/>
  <c r="N229" i="4"/>
  <c r="O229" i="4" s="1"/>
  <c r="N228" i="4"/>
  <c r="O228" i="4" s="1"/>
  <c r="N227" i="4"/>
  <c r="N226" i="4"/>
  <c r="N348" i="4"/>
  <c r="O348" i="4" s="1"/>
  <c r="N347" i="4"/>
  <c r="N336" i="4"/>
  <c r="N335" i="4"/>
  <c r="N333" i="4"/>
  <c r="N332" i="4" s="1"/>
  <c r="N323" i="4"/>
  <c r="N322" i="4"/>
  <c r="N321" i="4"/>
  <c r="N320" i="4"/>
  <c r="N318" i="4"/>
  <c r="O318" i="4" s="1"/>
  <c r="N317" i="4"/>
  <c r="N216" i="4"/>
  <c r="N214" i="4"/>
  <c r="N212" i="4"/>
  <c r="N211" i="4"/>
  <c r="N209" i="4"/>
  <c r="N208" i="4"/>
  <c r="N207" i="4"/>
  <c r="N206" i="4"/>
  <c r="N205" i="4"/>
  <c r="N204" i="4"/>
  <c r="N203" i="4"/>
  <c r="N202" i="4"/>
  <c r="N192" i="4"/>
  <c r="M193" i="4"/>
  <c r="L193" i="4"/>
  <c r="K193" i="4"/>
  <c r="N183" i="4"/>
  <c r="O183" i="4" s="1"/>
  <c r="N182" i="4"/>
  <c r="O182" i="4" s="1"/>
  <c r="N181" i="4"/>
  <c r="O181" i="4" s="1"/>
  <c r="N180" i="4"/>
  <c r="O180" i="4" s="1"/>
  <c r="N179" i="4"/>
  <c r="N177" i="4"/>
  <c r="N175" i="4"/>
  <c r="O175" i="4" s="1"/>
  <c r="N174" i="4"/>
  <c r="O174" i="4" s="1"/>
  <c r="N173" i="4"/>
  <c r="O173" i="4" s="1"/>
  <c r="N172" i="4"/>
  <c r="N170" i="4"/>
  <c r="O170" i="4" s="1"/>
  <c r="N169" i="4"/>
  <c r="O169" i="4" s="1"/>
  <c r="N168" i="4"/>
  <c r="O168" i="4" s="1"/>
  <c r="N167" i="4"/>
  <c r="O167" i="4" s="1"/>
  <c r="N166" i="4"/>
  <c r="N156" i="4"/>
  <c r="O156" i="4" s="1"/>
  <c r="N155" i="4"/>
  <c r="N153" i="4"/>
  <c r="O153" i="4" s="1"/>
  <c r="N152" i="4"/>
  <c r="O152" i="4" s="1"/>
  <c r="N151" i="4"/>
  <c r="O151" i="4" s="1"/>
  <c r="N150" i="4"/>
  <c r="O150" i="4" s="1"/>
  <c r="N149" i="4"/>
  <c r="O149" i="4" s="1"/>
  <c r="N148" i="4"/>
  <c r="O148" i="4" s="1"/>
  <c r="N147" i="4"/>
  <c r="O147" i="4" s="1"/>
  <c r="N146" i="4"/>
  <c r="O146" i="4" s="1"/>
  <c r="N145" i="4"/>
  <c r="O145" i="4" s="1"/>
  <c r="N144" i="4"/>
  <c r="O144" i="4" s="1"/>
  <c r="N143" i="4"/>
  <c r="N141" i="4"/>
  <c r="O141" i="4" s="1"/>
  <c r="N140" i="4"/>
  <c r="O140" i="4" s="1"/>
  <c r="N139" i="4"/>
  <c r="O139" i="4" s="1"/>
  <c r="N138" i="4"/>
  <c r="O138" i="4" s="1"/>
  <c r="N137" i="4"/>
  <c r="O137" i="4" s="1"/>
  <c r="N136" i="4"/>
  <c r="O136" i="4" s="1"/>
  <c r="N135" i="4"/>
  <c r="O135" i="4" s="1"/>
  <c r="N134" i="4"/>
  <c r="N132" i="4"/>
  <c r="O132" i="4" s="1"/>
  <c r="N131" i="4"/>
  <c r="O131" i="4" s="1"/>
  <c r="N130" i="4"/>
  <c r="O130" i="4" s="1"/>
  <c r="N129" i="4"/>
  <c r="O129" i="4" s="1"/>
  <c r="N128" i="4"/>
  <c r="N103" i="4"/>
  <c r="O103" i="4" s="1"/>
  <c r="N107" i="4"/>
  <c r="N105" i="4"/>
  <c r="O105" i="4" s="1"/>
  <c r="N104" i="4"/>
  <c r="O104" i="4" s="1"/>
  <c r="N102" i="4"/>
  <c r="O102" i="4" s="1"/>
  <c r="N101" i="4"/>
  <c r="N99" i="4"/>
  <c r="O99" i="4" s="1"/>
  <c r="N98" i="4"/>
  <c r="O98" i="4" s="1"/>
  <c r="N97" i="4"/>
  <c r="O97" i="4" s="1"/>
  <c r="N96" i="4"/>
  <c r="O96" i="4" s="1"/>
  <c r="N95" i="4"/>
  <c r="O95" i="4" s="1"/>
  <c r="N94" i="4"/>
  <c r="O94" i="4" s="1"/>
  <c r="N93" i="4"/>
  <c r="O93" i="4" s="1"/>
  <c r="N92" i="4"/>
  <c r="O92" i="4" s="1"/>
  <c r="N91" i="4"/>
  <c r="O91" i="4" s="1"/>
  <c r="N90" i="4"/>
  <c r="N88" i="4"/>
  <c r="O88" i="4" s="1"/>
  <c r="N87" i="4"/>
  <c r="N85" i="4"/>
  <c r="O85" i="4" s="1"/>
  <c r="N84" i="4"/>
  <c r="O84" i="4" s="1"/>
  <c r="N83" i="4"/>
  <c r="O83" i="4" s="1"/>
  <c r="N82" i="4"/>
  <c r="O82" i="4" s="1"/>
  <c r="N81" i="4"/>
  <c r="O81" i="4" s="1"/>
  <c r="N80" i="4"/>
  <c r="O80" i="4" s="1"/>
  <c r="N79" i="4"/>
  <c r="O79" i="4" s="1"/>
  <c r="N78" i="4"/>
  <c r="O78" i="4" s="1"/>
  <c r="N77" i="4"/>
  <c r="O77" i="4" s="1"/>
  <c r="N76" i="4"/>
  <c r="O76" i="4" s="1"/>
  <c r="N75" i="4"/>
  <c r="O75" i="4" s="1"/>
  <c r="N74" i="4"/>
  <c r="O74" i="4" s="1"/>
  <c r="N73" i="4"/>
  <c r="O73" i="4" s="1"/>
  <c r="N72" i="4"/>
  <c r="O72" i="4" s="1"/>
  <c r="N71" i="4"/>
  <c r="O71" i="4" s="1"/>
  <c r="N70" i="4"/>
  <c r="O70" i="4" s="1"/>
  <c r="N69" i="4"/>
  <c r="O69" i="4" s="1"/>
  <c r="N68" i="4"/>
  <c r="O68" i="4" s="1"/>
  <c r="N67" i="4"/>
  <c r="O67" i="4" s="1"/>
  <c r="N66" i="4"/>
  <c r="O66" i="4" s="1"/>
  <c r="N65" i="4"/>
  <c r="O65" i="4" s="1"/>
  <c r="N64" i="4"/>
  <c r="O64" i="4" s="1"/>
  <c r="N63" i="4"/>
  <c r="O63" i="4" s="1"/>
  <c r="N62" i="4"/>
  <c r="O62" i="4" s="1"/>
  <c r="N61" i="4"/>
  <c r="O61" i="4" s="1"/>
  <c r="N60" i="4"/>
  <c r="O60" i="4" s="1"/>
  <c r="N59" i="4"/>
  <c r="O59" i="4" s="1"/>
  <c r="N58" i="4"/>
  <c r="O58" i="4" s="1"/>
  <c r="N57" i="4"/>
  <c r="O57" i="4" s="1"/>
  <c r="N56" i="4"/>
  <c r="O56" i="4" s="1"/>
  <c r="N55" i="4"/>
  <c r="O55" i="4" s="1"/>
  <c r="N54" i="4"/>
  <c r="N52" i="4"/>
  <c r="O52" i="4" s="1"/>
  <c r="N51" i="4"/>
  <c r="O51" i="4" s="1"/>
  <c r="N50" i="4"/>
  <c r="O50" i="4" s="1"/>
  <c r="N49" i="4"/>
  <c r="O49" i="4" s="1"/>
  <c r="N48" i="4"/>
  <c r="O48" i="4" s="1"/>
  <c r="N47" i="4"/>
  <c r="O47" i="4" s="1"/>
  <c r="N46" i="4"/>
  <c r="O46" i="4" s="1"/>
  <c r="N45" i="4"/>
  <c r="O45" i="4" s="1"/>
  <c r="N44" i="4"/>
  <c r="O44" i="4" s="1"/>
  <c r="N43" i="4"/>
  <c r="O43" i="4" s="1"/>
  <c r="N42" i="4"/>
  <c r="O42" i="4" s="1"/>
  <c r="N41" i="4"/>
  <c r="O41" i="4" s="1"/>
  <c r="N40" i="4"/>
  <c r="O40" i="4" s="1"/>
  <c r="N39" i="4"/>
  <c r="O39" i="4" s="1"/>
  <c r="N38" i="4"/>
  <c r="O38" i="4" s="1"/>
  <c r="N37" i="4"/>
  <c r="O37" i="4" s="1"/>
  <c r="N36" i="4"/>
  <c r="O36" i="4" s="1"/>
  <c r="N35" i="4"/>
  <c r="O35" i="4" s="1"/>
  <c r="N34" i="4"/>
  <c r="O34" i="4" s="1"/>
  <c r="N33" i="4"/>
  <c r="O33" i="4" s="1"/>
  <c r="N32" i="4"/>
  <c r="O32" i="4" s="1"/>
  <c r="N31" i="4"/>
  <c r="O31" i="4" s="1"/>
  <c r="N30" i="4"/>
  <c r="O30" i="4" s="1"/>
  <c r="N29" i="4"/>
  <c r="O29" i="4" s="1"/>
  <c r="N28" i="4"/>
  <c r="O28" i="4" s="1"/>
  <c r="N27" i="4"/>
  <c r="O27" i="4" s="1"/>
  <c r="N26" i="4"/>
  <c r="O26" i="4" s="1"/>
  <c r="N25" i="4"/>
  <c r="O25" i="4" s="1"/>
  <c r="N24" i="4"/>
  <c r="O24" i="4" s="1"/>
  <c r="N23" i="4"/>
  <c r="O23" i="4" s="1"/>
  <c r="N22" i="4"/>
  <c r="O22" i="4" s="1"/>
  <c r="N21" i="4"/>
  <c r="N19" i="4"/>
  <c r="O19" i="4" s="1"/>
  <c r="N18" i="4"/>
  <c r="O18" i="4" s="1"/>
  <c r="N17" i="4"/>
  <c r="N247" i="4" l="1"/>
  <c r="N280" i="4"/>
  <c r="N319" i="4"/>
  <c r="N383" i="4"/>
  <c r="O335" i="4"/>
  <c r="N334" i="4"/>
  <c r="N337" i="4" s="1"/>
  <c r="O364" i="4"/>
  <c r="O363" i="4" s="1"/>
  <c r="N363" i="4"/>
  <c r="O358" i="4"/>
  <c r="N225" i="4"/>
  <c r="N230" i="4"/>
  <c r="N402" i="4"/>
  <c r="N358" i="4"/>
  <c r="O399" i="4"/>
  <c r="O398" i="4" s="1"/>
  <c r="N398" i="4"/>
  <c r="O401" i="4"/>
  <c r="O400" i="4" s="1"/>
  <c r="N400" i="4"/>
  <c r="O368" i="4"/>
  <c r="O367" i="4" s="1"/>
  <c r="N367" i="4"/>
  <c r="N346" i="4"/>
  <c r="N349" i="4" s="1"/>
  <c r="N387" i="4"/>
  <c r="N154" i="4"/>
  <c r="O155" i="4"/>
  <c r="O154" i="4" s="1"/>
  <c r="O21" i="4"/>
  <c r="O20" i="4" s="1"/>
  <c r="N20" i="4"/>
  <c r="N53" i="4"/>
  <c r="O54" i="4"/>
  <c r="O53" i="4" s="1"/>
  <c r="O87" i="4"/>
  <c r="O86" i="4" s="1"/>
  <c r="N86" i="4"/>
  <c r="O101" i="4"/>
  <c r="O100" i="4" s="1"/>
  <c r="N100" i="4"/>
  <c r="O116" i="4"/>
  <c r="O115" i="4" s="1"/>
  <c r="N115" i="4"/>
  <c r="N133" i="4"/>
  <c r="O134" i="4"/>
  <c r="O133" i="4" s="1"/>
  <c r="O143" i="4"/>
  <c r="O142" i="4" s="1"/>
  <c r="N142" i="4"/>
  <c r="N316" i="4"/>
  <c r="N324" i="4" s="1"/>
  <c r="N165" i="4"/>
  <c r="N304" i="4"/>
  <c r="N201" i="4"/>
  <c r="N210" i="4"/>
  <c r="N243" i="4"/>
  <c r="N89" i="4"/>
  <c r="O90" i="4"/>
  <c r="O89" i="4" s="1"/>
  <c r="N127" i="4"/>
  <c r="O128" i="4"/>
  <c r="O127" i="4" s="1"/>
  <c r="N178" i="4"/>
  <c r="O179" i="4"/>
  <c r="O178" i="4" s="1"/>
  <c r="N16" i="4"/>
  <c r="O17" i="4"/>
  <c r="O16" i="4" s="1"/>
  <c r="N171" i="4"/>
  <c r="O172" i="4"/>
  <c r="O171" i="4" s="1"/>
  <c r="N176" i="4"/>
  <c r="O177" i="4"/>
  <c r="O176" i="4" s="1"/>
  <c r="O119" i="4"/>
  <c r="N118" i="4"/>
  <c r="N213" i="4"/>
  <c r="N300" i="4"/>
  <c r="N106" i="4"/>
  <c r="O107" i="4"/>
  <c r="O106" i="4" s="1"/>
  <c r="M408" i="4"/>
  <c r="L408" i="4"/>
  <c r="K408" i="4"/>
  <c r="O405" i="4"/>
  <c r="O404" i="4"/>
  <c r="O403" i="4"/>
  <c r="O402" i="4" s="1"/>
  <c r="O395" i="4"/>
  <c r="O394" i="4"/>
  <c r="O393" i="4"/>
  <c r="O392" i="4"/>
  <c r="O391" i="4"/>
  <c r="O390" i="4"/>
  <c r="O389" i="4"/>
  <c r="O388" i="4"/>
  <c r="O322" i="4"/>
  <c r="O321" i="4"/>
  <c r="O320" i="4"/>
  <c r="O317" i="4"/>
  <c r="O316" i="4" s="1"/>
  <c r="O285" i="4"/>
  <c r="O305" i="4"/>
  <c r="O303" i="4"/>
  <c r="O299" i="4"/>
  <c r="O298" i="4"/>
  <c r="O296" i="4"/>
  <c r="O294" i="4"/>
  <c r="O293" i="4"/>
  <c r="O292" i="4"/>
  <c r="O290" i="4"/>
  <c r="O289" i="4"/>
  <c r="O288" i="4"/>
  <c r="O286" i="4"/>
  <c r="O284" i="4"/>
  <c r="O283" i="4"/>
  <c r="O279" i="4"/>
  <c r="O278" i="4"/>
  <c r="O275" i="4"/>
  <c r="O274" i="4"/>
  <c r="O271" i="4"/>
  <c r="O270" i="4"/>
  <c r="O266" i="4"/>
  <c r="O265" i="4"/>
  <c r="O262" i="4"/>
  <c r="O261" i="4"/>
  <c r="O258" i="4"/>
  <c r="O257" i="4"/>
  <c r="O254" i="4"/>
  <c r="O253" i="4"/>
  <c r="O250" i="4"/>
  <c r="O249" i="4"/>
  <c r="O245" i="4"/>
  <c r="O231" i="4"/>
  <c r="O230" i="4" s="1"/>
  <c r="O214" i="4"/>
  <c r="O204" i="4"/>
  <c r="O216" i="4"/>
  <c r="O212" i="4"/>
  <c r="O211" i="4"/>
  <c r="O209" i="4"/>
  <c r="O206" i="4"/>
  <c r="O205" i="4"/>
  <c r="J193" i="4"/>
  <c r="J408" i="4" s="1"/>
  <c r="I193" i="4"/>
  <c r="I408" i="4" s="1"/>
  <c r="H193" i="4"/>
  <c r="H408" i="4" s="1"/>
  <c r="N193" i="4"/>
  <c r="O166" i="4"/>
  <c r="O165" i="4" s="1"/>
  <c r="O347" i="4"/>
  <c r="O346" i="4" s="1"/>
  <c r="O349" i="4" s="1"/>
  <c r="O336" i="4"/>
  <c r="O323" i="4"/>
  <c r="O307" i="4"/>
  <c r="O306" i="4"/>
  <c r="O302" i="4"/>
  <c r="O301" i="4"/>
  <c r="O295" i="4"/>
  <c r="O291" i="4"/>
  <c r="O282" i="4"/>
  <c r="O281" i="4"/>
  <c r="O277" i="4"/>
  <c r="O276" i="4"/>
  <c r="O273" i="4"/>
  <c r="O272" i="4"/>
  <c r="O269" i="4"/>
  <c r="O267" i="4"/>
  <c r="O264" i="4"/>
  <c r="O263" i="4"/>
  <c r="O260" i="4"/>
  <c r="O259" i="4"/>
  <c r="O256" i="4"/>
  <c r="O255" i="4"/>
  <c r="O252" i="4"/>
  <c r="O251" i="4"/>
  <c r="O248" i="4"/>
  <c r="O246" i="4"/>
  <c r="O244" i="4"/>
  <c r="O234" i="4"/>
  <c r="O233" i="4" s="1"/>
  <c r="O208" i="4"/>
  <c r="O207" i="4"/>
  <c r="O203" i="4"/>
  <c r="G193" i="4"/>
  <c r="F193" i="4"/>
  <c r="F408" i="4" s="1"/>
  <c r="E193" i="4"/>
  <c r="E408" i="4" s="1"/>
  <c r="D193" i="4"/>
  <c r="O192" i="4"/>
  <c r="O193" i="4" s="1"/>
  <c r="N406" i="4" l="1"/>
  <c r="N235" i="4"/>
  <c r="N217" i="4"/>
  <c r="O118" i="4"/>
  <c r="O213" i="4"/>
  <c r="O108" i="4"/>
  <c r="O387" i="4"/>
  <c r="O243" i="4"/>
  <c r="O319" i="4"/>
  <c r="O324" i="4" s="1"/>
  <c r="N370" i="4"/>
  <c r="O370" i="4"/>
  <c r="O334" i="4"/>
  <c r="O184" i="4"/>
  <c r="O157" i="4"/>
  <c r="G408" i="4"/>
  <c r="N184" i="4"/>
  <c r="O247" i="4"/>
  <c r="O280" i="4"/>
  <c r="O300" i="4"/>
  <c r="N108" i="4"/>
  <c r="N157" i="4"/>
  <c r="O304" i="4"/>
  <c r="N308" i="4"/>
  <c r="O120" i="4"/>
  <c r="O210" i="4"/>
  <c r="N120" i="4"/>
  <c r="D408" i="4"/>
  <c r="O384" i="4"/>
  <c r="O383" i="4" s="1"/>
  <c r="O226" i="4"/>
  <c r="O227" i="4"/>
  <c r="O202" i="4"/>
  <c r="O201" i="4" s="1"/>
  <c r="O333" i="4"/>
  <c r="O332" i="4" s="1"/>
  <c r="O406" i="4" l="1"/>
  <c r="O217" i="4"/>
  <c r="O308" i="4"/>
  <c r="O337" i="4"/>
  <c r="O225" i="4"/>
  <c r="O235" i="4" s="1"/>
  <c r="O408" i="4" s="1"/>
  <c r="N408" i="4"/>
</calcChain>
</file>

<file path=xl/connections.xml><?xml version="1.0" encoding="utf-8"?>
<connections xmlns="http://schemas.openxmlformats.org/spreadsheetml/2006/main">
  <connection id="1" name="R2F1.01-A9321" type="6" refreshedVersion="3" background="1" saveData="1">
    <textPr sourceFile="C:\SCGIV\Programa\13-05\Repo\2020\R2F1.01-A93.TXT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<sst xmlns="http://schemas.openxmlformats.org/spreadsheetml/2006/main" count="804" uniqueCount="327">
  <si>
    <t>Enero</t>
  </si>
  <si>
    <t>Febrero</t>
  </si>
  <si>
    <t>Marzo</t>
  </si>
  <si>
    <t>Abril</t>
  </si>
  <si>
    <t>Mayo</t>
  </si>
  <si>
    <t>Junio</t>
  </si>
  <si>
    <t>MATERIALES ACCESORIOS Y SUMINISTROS</t>
  </si>
  <si>
    <t>AGUA</t>
  </si>
  <si>
    <t>GASTOS DE ORDEN SOCIAL Y CULTURAL</t>
  </si>
  <si>
    <t>IMPUESTOS Y DERECHOS</t>
  </si>
  <si>
    <t>AYUDAS SOCIALES A PERSONAS</t>
  </si>
  <si>
    <t>MUNICIPIO DE AJACUBA</t>
  </si>
  <si>
    <t>RFC:MAJ8501M42</t>
  </si>
  <si>
    <t>INGRESOS FISCALES 2020</t>
  </si>
  <si>
    <t>COG</t>
  </si>
  <si>
    <t>NOMBRE</t>
  </si>
  <si>
    <t>PRESUPUESTO VIGENTE</t>
  </si>
  <si>
    <t>TOTAL</t>
  </si>
  <si>
    <t>DIFERENCIA VIGENTE-TOTAL</t>
  </si>
  <si>
    <t>1.2.2.0</t>
  </si>
  <si>
    <t xml:space="preserve">SUELDOS BASE A PERSONAL EVENTUAL                                                                    </t>
  </si>
  <si>
    <t>1.5.3.0</t>
  </si>
  <si>
    <t xml:space="preserve">PRESTACIONES Y HABERES DE RETIRO                                                                    </t>
  </si>
  <si>
    <t>1.7.1.0</t>
  </si>
  <si>
    <t xml:space="preserve">ESTIMULOS                                                                                           </t>
  </si>
  <si>
    <t>2.1.1.0</t>
  </si>
  <si>
    <t xml:space="preserve">MATERIALES UTILES Y EQUIPOS  MENORES  DE OFICINA                                                    </t>
  </si>
  <si>
    <t>2.1.2.0</t>
  </si>
  <si>
    <t xml:space="preserve">MATERIALES Y UTILES DE IMPRESION Y REPRODUCCIÓN                                                     </t>
  </si>
  <si>
    <t>2.1.3.0</t>
  </si>
  <si>
    <t xml:space="preserve">MATERIAL ESTADISTICO Y GEOGRAFICO                                                                   </t>
  </si>
  <si>
    <t>2.1.4.0</t>
  </si>
  <si>
    <t xml:space="preserve">MATERIALES, ÚTILES Y EQUIPOS MENORES DE TECNOLOGÍAS DE LA INFORMACIÓN Y COMUNICACIONES              </t>
  </si>
  <si>
    <t>2.1.5.0</t>
  </si>
  <si>
    <t xml:space="preserve">MATERIAL IMPRESO E INFORMACIÓN DIGITAL                                                              </t>
  </si>
  <si>
    <t>2.1.6.0</t>
  </si>
  <si>
    <t xml:space="preserve">MATERIAL DE LIMPIEZA                                                                                </t>
  </si>
  <si>
    <t>2.1.8.0</t>
  </si>
  <si>
    <t xml:space="preserve">MATERIALES PARA EL REGISTRO E IDENTIFICACIÓN DE BIENES Y PERSONAS                                   </t>
  </si>
  <si>
    <t>2.2.1.0</t>
  </si>
  <si>
    <t xml:space="preserve">PRODUCTOS ALIMENTICIOS PARA PERSONAS                                                                </t>
  </si>
  <si>
    <t>2.2.3.0</t>
  </si>
  <si>
    <t xml:space="preserve">UTENSILIOS PARA EL SERVICIO DE ALIMENTACIÓN                                                         </t>
  </si>
  <si>
    <t>2.3.1.0</t>
  </si>
  <si>
    <t xml:space="preserve">PRODUCTOS ALIMENTARIOS AGROPECUARIOS Y FORESTAL ADQUIRIDOS COMO MATERIA PRIMA                       </t>
  </si>
  <si>
    <t>2.4.1.0</t>
  </si>
  <si>
    <t xml:space="preserve">PRODUCTOS MINERALES NO METALICOS                                                                    </t>
  </si>
  <si>
    <t>2.4.2.0</t>
  </si>
  <si>
    <t xml:space="preserve">CEMENTO Y PRODUCTOS DE CONCRETO                                                                     </t>
  </si>
  <si>
    <t>2.4.3.0</t>
  </si>
  <si>
    <t xml:space="preserve">CAL, YESO Y PRODUCTOS DE YESO                                                                       </t>
  </si>
  <si>
    <t>2.4.4.0</t>
  </si>
  <si>
    <t xml:space="preserve">MADERA Y PRODUCTOS DE MADERA                                                                        </t>
  </si>
  <si>
    <t>2.4.5.0</t>
  </si>
  <si>
    <t xml:space="preserve">VIDRIO Y PRODUCTOS DE VIDRIO                                                                        </t>
  </si>
  <si>
    <t>2.4.6.0</t>
  </si>
  <si>
    <t xml:space="preserve">MATERIAL ELCTRICO Y ELECTRONICO                                                                     </t>
  </si>
  <si>
    <t>2.4.7.0</t>
  </si>
  <si>
    <t xml:space="preserve">ARTICULOS METALICOS PARA LA CONSTRUCCIÓN                                                            </t>
  </si>
  <si>
    <t>2.4.8.0</t>
  </si>
  <si>
    <t xml:space="preserve">MATERALIES COMPLEMENTARIOS                                                                          </t>
  </si>
  <si>
    <t>2.4.9.0</t>
  </si>
  <si>
    <t xml:space="preserve">OTROS MATERIALES Y ARTICULOS DE CONSTRUCCIÓN Y REPARACIÓN                                           </t>
  </si>
  <si>
    <t>2.5.3.0</t>
  </si>
  <si>
    <t xml:space="preserve">MEDICINAS Y PRODUCTOS FARMACEUTICOS                                                                 </t>
  </si>
  <si>
    <t>2.5.6.0</t>
  </si>
  <si>
    <t xml:space="preserve">FIBRAS SINT. HULES, PLASTICOS Y DERIVADOS                                                           </t>
  </si>
  <si>
    <t>2.6.1.0</t>
  </si>
  <si>
    <t xml:space="preserve">COMBUSTIBLES , LUBRICANTES Y ADITIVOS                                                               </t>
  </si>
  <si>
    <t>2.7.1.0</t>
  </si>
  <si>
    <t xml:space="preserve">VESTUARIOS Y UNIFORMES                                                                              </t>
  </si>
  <si>
    <t>2.7.3.0</t>
  </si>
  <si>
    <t xml:space="preserve">ARTICULOS DEPORTIVOS                                                                                </t>
  </si>
  <si>
    <t>2.9.1.0</t>
  </si>
  <si>
    <t xml:space="preserve">HERRAMIENTAS MENORES                                                                                </t>
  </si>
  <si>
    <t>2.9.2.0</t>
  </si>
  <si>
    <t xml:space="preserve">REFACCIONES Y ACCESORIOS MENORES DE EDIFICIOS                                                       </t>
  </si>
  <si>
    <t>2.9.3.0</t>
  </si>
  <si>
    <t xml:space="preserve">REFACCIONES Y ACCESORIOS MENORES MOBILIARIO EQUIPO DE ADMONISTRACIÓN EDUCACIONAL Y RECREATIVO       </t>
  </si>
  <si>
    <t>2.9.4.0</t>
  </si>
  <si>
    <t xml:space="preserve">REFACCIONES Y ACCESORIOS MENORES EQUIPO DE CÓMPUTO Y TECNOLOGÍAS DE LA INFORMACIÓN                  </t>
  </si>
  <si>
    <t>2.9.5.0</t>
  </si>
  <si>
    <t xml:space="preserve">REFACCIONES  Y ACCESORIOS MENORES DE EQUIPO E INSTRUMENTAL MÉDICO Y DE LABORATORIO                  </t>
  </si>
  <si>
    <t>2.9.6.0</t>
  </si>
  <si>
    <t xml:space="preserve">REFACCIONES Y ACCESORIOS MENORES DE EQUIPO DE TRANSPORTE                                            </t>
  </si>
  <si>
    <t>3.1.1.0</t>
  </si>
  <si>
    <t xml:space="preserve">ENERGÍA ELÉCTRICA                                                                                   </t>
  </si>
  <si>
    <t>3.1.4.0</t>
  </si>
  <si>
    <t xml:space="preserve">TELEFONÍA TRADICIONAL                                                                               </t>
  </si>
  <si>
    <t>3.1.7.0</t>
  </si>
  <si>
    <t xml:space="preserve">SERVICIOS DE ACCESO DE INTERNET, REDES Y PROCESAMIENTO DE INFORMACIÓN                               </t>
  </si>
  <si>
    <t>3.1.8.0</t>
  </si>
  <si>
    <t xml:space="preserve">SERVICIOS POSTALES Y TELEGRÁFICOS                                                                   </t>
  </si>
  <si>
    <t>3.2.3.0</t>
  </si>
  <si>
    <t xml:space="preserve">ARRENDAMIENTO DE MOBILIARIO Y EQUIPO DE ADMINISTRACIÓN, EDUCACIONAL Y RECREATIVO                    </t>
  </si>
  <si>
    <t>3.2.5.0</t>
  </si>
  <si>
    <t xml:space="preserve">ARRENDAMIENTO DE EQUIPO DE TRANSPORTE                                                               </t>
  </si>
  <si>
    <t>3.2.6.0</t>
  </si>
  <si>
    <t xml:space="preserve">ARRENDAMIENTO DE MAQUINARIA,  OTROS EQUIPOS Y HERRAMIENTAS                                          </t>
  </si>
  <si>
    <t>3.3.9.0</t>
  </si>
  <si>
    <t xml:space="preserve">SERVICIOS PROFESIONALES, CIENTIFICOS Y TÉCNICOS INTEGRALES                                          </t>
  </si>
  <si>
    <t>3.4.1.0</t>
  </si>
  <si>
    <t xml:space="preserve">SERVICIOS FINANCIEROS Y BANCARIOS                                                                   </t>
  </si>
  <si>
    <t>3.4.9.0</t>
  </si>
  <si>
    <t xml:space="preserve">SERV. FINANC.BANC.Y COMERC.INTEGRALES                                                               </t>
  </si>
  <si>
    <t>3.5.1.0</t>
  </si>
  <si>
    <t xml:space="preserve">CONSERVACIÓN Y MANTENIMIENTO MENOR DE INMUEBLES                                                     </t>
  </si>
  <si>
    <t>3.5.2.0</t>
  </si>
  <si>
    <t xml:space="preserve">INSTALACIÓN, REPARACIÓN Y MANTENIMIENTO DE EQUIPO DE ADMINISTRACIÓN, EDUCACIONAL Y RECREATIVO       </t>
  </si>
  <si>
    <t>3.5.3.0</t>
  </si>
  <si>
    <t xml:space="preserve">INSTALACIÓN, REPARACIÓN Y MANTENIMIENTO DE EQUIPO DE COMPUTO Y TECNOLOGÍA DE LA INFORMACIÓN         </t>
  </si>
  <si>
    <t>3.5.4.0</t>
  </si>
  <si>
    <t xml:space="preserve">INSTALACIÓN, REPARACIÓN Y MANTENIMIENTO DE EQUIPO E INSTRUMENTAL MÉDICO Y DE LABORATORIO            </t>
  </si>
  <si>
    <t>3.5.5.0</t>
  </si>
  <si>
    <t xml:space="preserve">REPARACIÓN Y MANTENIMIENTO DE EQUIPO DE TRANSPORTE                                                  </t>
  </si>
  <si>
    <t>3.5.7.0</t>
  </si>
  <si>
    <t xml:space="preserve">INSTALACIÓN, REPARACIÓN Y MANTENIMIENTO DE MAQUINARIA, OTROS EQUIPOS Y HERRAMIENTA                  </t>
  </si>
  <si>
    <t>3.5.8.0</t>
  </si>
  <si>
    <t xml:space="preserve">SERVICIO DE LIMPIEZA Y MANEJO DE DESECHOS                                                           </t>
  </si>
  <si>
    <t>3.5.9.0</t>
  </si>
  <si>
    <t xml:space="preserve">SERVICIOS DE JARDINERÍA Y FUMIGACIÓN                                                                </t>
  </si>
  <si>
    <t>3.6.1.0</t>
  </si>
  <si>
    <t>DIFUSIÓN POR RADIO, TELEVISIÓN Y OTROS MEDIOS DE MENSAJES SOBRE PROGRAMAS Y ACTIVIDADES GUBERNAMENTA</t>
  </si>
  <si>
    <t>3.7.2.0</t>
  </si>
  <si>
    <t xml:space="preserve">PASAJES TERRESTRES                                                                                  </t>
  </si>
  <si>
    <t>3.7.5.0</t>
  </si>
  <si>
    <t xml:space="preserve">VIÁTICOS EN EL PAÍS                                                                                 </t>
  </si>
  <si>
    <t>3.8.1.0</t>
  </si>
  <si>
    <t xml:space="preserve">GASTOS DE CEREMONIAL                                                                                </t>
  </si>
  <si>
    <t>3.8.2.0</t>
  </si>
  <si>
    <t xml:space="preserve">GASTOS DE ORDEN SOCIAL Y CULTURAL                                                                   </t>
  </si>
  <si>
    <t>3.8.3.0</t>
  </si>
  <si>
    <t xml:space="preserve">CONGRESOS Y CONVENCIONES                                                                            </t>
  </si>
  <si>
    <t>3.8.4.0</t>
  </si>
  <si>
    <t xml:space="preserve">EXPOSICIONES                                                                                        </t>
  </si>
  <si>
    <t>3.9.2.0</t>
  </si>
  <si>
    <t xml:space="preserve">IMPUESTOS Y DERECHOS                                                                                </t>
  </si>
  <si>
    <t>3.9.5.0</t>
  </si>
  <si>
    <t xml:space="preserve">PENAS, MULTAS, ACCES.Y ACTUALIZACIONES                                                              </t>
  </si>
  <si>
    <t>3.9.8.0</t>
  </si>
  <si>
    <t xml:space="preserve">IMPUESTOS SOBRE NOMINAS Y OTROS DERECHOS POR RELACIÓN LABORAL                                       </t>
  </si>
  <si>
    <t>4.4.1.0</t>
  </si>
  <si>
    <t xml:space="preserve">AYUDAS SOCIALES A PERSONAS                                                                          </t>
  </si>
  <si>
    <t>4.4.3.0</t>
  </si>
  <si>
    <t xml:space="preserve">AYUDAS SOCIALES A INSTITUCIONES  DE ENSEÑANZA                                                       </t>
  </si>
  <si>
    <t>5.5.1.0</t>
  </si>
  <si>
    <t xml:space="preserve">MUEBLES DE OFICINA Y ESTANTERÍA                                                                     </t>
  </si>
  <si>
    <t>5.1.5.0</t>
  </si>
  <si>
    <t xml:space="preserve">EQUIPO DE CÓMP.Y D/TECN.D/LA INFORMACIÓN                                                            </t>
  </si>
  <si>
    <t>5.2.3.0</t>
  </si>
  <si>
    <t xml:space="preserve">CÁMARAS FOTOGRÁFICAS Y DE VIDEO                                                                     </t>
  </si>
  <si>
    <t>5.3.1.0</t>
  </si>
  <si>
    <t xml:space="preserve">EQUIPO MÉDICO Y DE LABORATORIO                                                                      </t>
  </si>
  <si>
    <t>5.4.1.0</t>
  </si>
  <si>
    <t xml:space="preserve">VEHÍCULOS Y EQUIPO TERRESTRE                                                                        </t>
  </si>
  <si>
    <t>5.4.9.0</t>
  </si>
  <si>
    <t xml:space="preserve">OTROS EQUIPOS DE TRANSPORTE                                                                         </t>
  </si>
  <si>
    <t xml:space="preserve">EQUIPO DE DEFENSA Y SEGURIDAD                                                                       </t>
  </si>
  <si>
    <t>5.6.5.0</t>
  </si>
  <si>
    <t xml:space="preserve">EQUIPO DE COMUN.Y TELECOMUNICACIÓN                                                                  </t>
  </si>
  <si>
    <t>5.9.1.0</t>
  </si>
  <si>
    <t xml:space="preserve">SOFTWARE                                                                                            </t>
  </si>
  <si>
    <t>5.9.7.0</t>
  </si>
  <si>
    <t xml:space="preserve">LICENCIAS INFORMÁTICAS E INTELECTUALES                                                              </t>
  </si>
  <si>
    <t>6.1.2.0</t>
  </si>
  <si>
    <t xml:space="preserve">CONSTRUCCIÓN NUEVA P/EDIFIC.N/HABIT.                                                                </t>
  </si>
  <si>
    <t>6.1.4.0</t>
  </si>
  <si>
    <t>9.9.1.0</t>
  </si>
  <si>
    <t xml:space="preserve">ADEFAS                                                                                              </t>
  </si>
  <si>
    <t xml:space="preserve">                 </t>
  </si>
  <si>
    <t>FONDO DE APORTACIONES PARA LA INFRAESTRUCTURA SOCIAL MUNICIPAL 2020</t>
  </si>
  <si>
    <t>AMPLIACION Y REABILITACION DE OBRA, ABASTECIMIENTO AGUA,PETRO, GAS, ELECTR Y TELECOMUNICACIONES</t>
  </si>
  <si>
    <t>FONDO DE APORTACIONES PARA EL FORTALECIMIENTO DE LOS MUNICIPIOS 2020</t>
  </si>
  <si>
    <t>1.1.3.0</t>
  </si>
  <si>
    <t xml:space="preserve">SUELDOS BASE AL PERSONAL PERMANENTE                                                                 </t>
  </si>
  <si>
    <t xml:space="preserve">SUELDOS BASE A PERSONAL PERMANENTE SEGURIDAD PÚBLICA Y PROTECCIÓN CIVIL                             </t>
  </si>
  <si>
    <t>1.3.2.0</t>
  </si>
  <si>
    <t xml:space="preserve">AGUINALDO O GRATIFICACIÓN DE FIN DE AÑO                                                             </t>
  </si>
  <si>
    <t>1.3.4.0</t>
  </si>
  <si>
    <t xml:space="preserve">COMPENSACIONES                                                                                      </t>
  </si>
  <si>
    <t>1.4.4.0</t>
  </si>
  <si>
    <t xml:space="preserve">APORTACIONES PARA SEGUROS                                                                           </t>
  </si>
  <si>
    <t>2.8.3.0</t>
  </si>
  <si>
    <t xml:space="preserve">PRENDAS DE PROTECCIÓN PARA SEGURIDAD PÚBLICA NACIONAL                                               </t>
  </si>
  <si>
    <t>2.9.7.0</t>
  </si>
  <si>
    <t xml:space="preserve">REFACCIONES Y ACCESORIOS MENORES EQUIPO DEFENSA Y SEGURIDAD                                         </t>
  </si>
  <si>
    <t>3.1.3.0</t>
  </si>
  <si>
    <t xml:space="preserve">AGUA                                                                                                </t>
  </si>
  <si>
    <t>3.3.4.0</t>
  </si>
  <si>
    <t xml:space="preserve">SERVICIOS DE CAPACITACIÓN                                                                           </t>
  </si>
  <si>
    <t>3.4.5.0</t>
  </si>
  <si>
    <t xml:space="preserve">SEGURO DE BIENES PATRIMONIALES                                                                      </t>
  </si>
  <si>
    <t>3.5.6.0</t>
  </si>
  <si>
    <t>REPARACION Y MAMTENIMIENTO DE DEFENSA Y SEGURIDAD</t>
  </si>
  <si>
    <t>OTROS EQUIPOS DE TRANSPORTE</t>
  </si>
  <si>
    <t>FONDO DE FISCALIZACION Y RECAUDACION 2020</t>
  </si>
  <si>
    <t>MATERIALES UTILES Y EQUIPOS  MENORES DE OFICINA</t>
  </si>
  <si>
    <t>MATERIALES Y UTILES DE IMPRESIÓN Y REPRODUCCIÓN</t>
  </si>
  <si>
    <t>MATERIALES Y UTILES DE IMPRESION Y REPRODUCCION</t>
  </si>
  <si>
    <t>MATERIAL IMPRESO E INFORMACIÓN DIGITAL</t>
  </si>
  <si>
    <t>ENERGÍA ELÉCTRICA</t>
  </si>
  <si>
    <t>SERVICIOS DE ACCESO DE INTERNET, REDES Y PROCESACIMIENTO DE INFORMACION</t>
  </si>
  <si>
    <t>CONSERVACIÓN Y MANTENIMIENTO MENOR DE INMUEBLES</t>
  </si>
  <si>
    <t>3.6.2.0</t>
  </si>
  <si>
    <t>DIFUSIÓN POR RADIO, TV Y OTROS MEDIOS DE MENSAJES COMERCIALES PARA PROMOVER LA VENTA DE BIENES O SERVISICIOS</t>
  </si>
  <si>
    <t>5.1.1.0</t>
  </si>
  <si>
    <t>MUEBLES DE OFICINA Y ESTANTERÍA</t>
  </si>
  <si>
    <t>5.1.2.0</t>
  </si>
  <si>
    <t>MUEBLES EXCEPTO DE OFICINA Y ESTANTERÍA</t>
  </si>
  <si>
    <t>EQUIPO DE CÓMP.Y D/TECN.D/LA INFORMACIÓN</t>
  </si>
  <si>
    <t>SOFTWARE</t>
  </si>
  <si>
    <t>LICENCIAS INFORMÁTICAS E INTELECTUALES</t>
  </si>
  <si>
    <t>PROG DE FORTALECIMIENTO A LA TRANSV DE LA PERSPECTIVA DE GENERO</t>
  </si>
  <si>
    <t>SERVICIOS DE CAPACITACION</t>
  </si>
  <si>
    <t>FONDO GENERAL DE PARTICIPACIONES</t>
  </si>
  <si>
    <t>1.1.1.0</t>
  </si>
  <si>
    <t xml:space="preserve">DIETAS                                                                                              </t>
  </si>
  <si>
    <t>AGUINALDO O GRATIFICACION DE FIN DE AÑO</t>
  </si>
  <si>
    <t>1.5.2.0</t>
  </si>
  <si>
    <t xml:space="preserve">INDEMNIZACIONES                                                                                     </t>
  </si>
  <si>
    <t>1.5.9.0</t>
  </si>
  <si>
    <t xml:space="preserve">OTRAS PRESTACIONES SOCIALES Y ECONÓMICAS                                                            </t>
  </si>
  <si>
    <t>1.6.1.0</t>
  </si>
  <si>
    <t xml:space="preserve">PREV. CARACTER LABORAL ECONOMICO Y SEGURIDAD SOCIAL                                                 </t>
  </si>
  <si>
    <t>4.2.1.0</t>
  </si>
  <si>
    <t xml:space="preserve">TRANSFERENCIAS OTORGADAS A ENTIDADES PARAESTATALES NO EMPRESARIALES Y NO FINANCIERAS                </t>
  </si>
  <si>
    <t xml:space="preserve">                                                                                                    </t>
  </si>
  <si>
    <t>IMPUESTO SOBRE AUTOMOVILES NUEVOS</t>
  </si>
  <si>
    <t>FONDO DE FOMENTO MUNICIPAL</t>
  </si>
  <si>
    <t>2.1.7.0</t>
  </si>
  <si>
    <t xml:space="preserve">MATERIALES Y ÚTILES DE ENSEÑANZA                                                                    </t>
  </si>
  <si>
    <t>2.5.4.0</t>
  </si>
  <si>
    <t xml:space="preserve">MATERIALES, ACCESORIOS Y SUMINSTROS MÉDICOS                                                         </t>
  </si>
  <si>
    <t>2.5.9.0</t>
  </si>
  <si>
    <t xml:space="preserve">OTROS PRODUCTOS QUÍMICOS                                                                            </t>
  </si>
  <si>
    <t>2.7.2.0</t>
  </si>
  <si>
    <t xml:space="preserve">PRENDAS DE SEGURIDAD Y PROTECCION DEL PERSONAL                                                      </t>
  </si>
  <si>
    <t>2.9.8.0</t>
  </si>
  <si>
    <t xml:space="preserve">REFACCIONES Y ACCESORIOS MENORES DE MAQUINARIA Y OTROS EQUIPOS                                      </t>
  </si>
  <si>
    <t>2.9.9.0</t>
  </si>
  <si>
    <t xml:space="preserve">REFACCIONES Y ACCESORIOS MENORES OTROS BIENES MUEBLES                                               </t>
  </si>
  <si>
    <t>SERVICIOS POSTALES Y TELEGRAFICOS</t>
  </si>
  <si>
    <t>3.3.1.0</t>
  </si>
  <si>
    <t xml:space="preserve">SERVICIOS  LEGALES DE CONTABILIDAD AUDITORIA Y RELACIONADOS                                         </t>
  </si>
  <si>
    <t>4.4.2.0</t>
  </si>
  <si>
    <t xml:space="preserve">BECAS Y OTRAS AYUDAS P/PROG. D/CAPAC.                                                               </t>
  </si>
  <si>
    <t>5.1.9.0</t>
  </si>
  <si>
    <t xml:space="preserve">OTROS MOBILIARIOS Y EQPOS DE ADMÓN                                                                  </t>
  </si>
  <si>
    <t>INCENTIVO A LA VENTA FINAL DE GASOLINAS Y DIESEL</t>
  </si>
  <si>
    <t>TELEFONIA TRADICIONAL</t>
  </si>
  <si>
    <t>COMPENSACION DEL ISAN</t>
  </si>
  <si>
    <t>SEGURO DE BIENES PATRIMONIALES</t>
  </si>
  <si>
    <t>IMPUESTO ESPECIAL SOBRE PRODUCCIÓN Y SERVICIOS</t>
  </si>
  <si>
    <t>IMPUESTO SOBRE LA RENTA</t>
  </si>
  <si>
    <t>SERVICIOS  LEGALES DE CONTABILIDAD, AUDITORIA Y RELACVIONADOS</t>
  </si>
  <si>
    <t>3.3.3.0</t>
  </si>
  <si>
    <t>SERVICIOS DE CONSULTORÍA ADMINISTRATIVA, PROCESOS, TÉCNICA Y TECNOLOGIAS DE LA INFORMACIÓN</t>
  </si>
  <si>
    <t>SERV. FINANC.BANC.Y COMERC.INTEGRALES</t>
  </si>
  <si>
    <t>REPARACIÓN Y MANTENIMIENTO DE EQUIPO DE TRANSPORTE</t>
  </si>
  <si>
    <t>3.6.6.0</t>
  </si>
  <si>
    <t>SERVICIOS DE CREACIÓN Y DIFUSIÓN DE CONTENIDO EXCLUSIVAMENTE A TRAVÉS DE INTERNET</t>
  </si>
  <si>
    <t>VIÁTICOS EN EL PAÍS</t>
  </si>
  <si>
    <t>GASTOS DE CEREMONIAL</t>
  </si>
  <si>
    <t>PENAS, MULTAS, ACCES.Y ACTUALIZACIONES</t>
  </si>
  <si>
    <t>GRAN TOTAL</t>
  </si>
  <si>
    <t>Bajo protesta de decir verdad declaramos que las cifras contenidas en este estado financiero son veraces y contienen toda la información refernte a la situación y/o los resultados del Municipio de Ajacuba, Hgo. afirmando ser legalmente responsable de autenticidad y veracidad de las mismas, y asimismo asumimos la responsabilidad derivada de cualquier declaración en falso sobre las mismas.</t>
  </si>
  <si>
    <t>LIC. PALOMA ARIADNA REYNA REYES</t>
  </si>
  <si>
    <t>TESORERO MUNICPAL</t>
  </si>
  <si>
    <t>REFACCIONES Y ACCESORIOS MENORES DE MAQUINARIA Y OTROS EQUIPOS</t>
  </si>
  <si>
    <t>ARRENDAMIENTOS DE ACTIVOS INTANGIBLES</t>
  </si>
  <si>
    <t>3.2.7.0</t>
  </si>
  <si>
    <t>SERVICIOS LEGALES, DE CONTABILIDAD, AUDITORIA Y RELACIONADOS</t>
  </si>
  <si>
    <t>CONST.OBR ABAST. AGUA, PETR. GAS, ELECT. TEL.</t>
  </si>
  <si>
    <t xml:space="preserve">AMPLIACION D/REHAB. D/ OBRAS D/URBAN.                                                               </t>
  </si>
  <si>
    <t xml:space="preserve">AMP.D/REHABILIT.D/OBR. D/URBANIZACIÓN                                                                </t>
  </si>
  <si>
    <t>OTROS CONVENIOS</t>
  </si>
  <si>
    <t>5.5.1.1</t>
  </si>
  <si>
    <t>SUELDOS BASE AL PERSONAL EVENTUAL</t>
  </si>
  <si>
    <t>4.1.1.0</t>
  </si>
  <si>
    <t>ARRENDAMIENTO DE MAQUINARIA Y OTROS</t>
  </si>
  <si>
    <t>CONSTRUCCION NUEVA P/EDIFIC. N/HABITAT.</t>
  </si>
  <si>
    <t>CONST. OBRA D/URBAN. P/LA DOT. D/SERV.</t>
  </si>
  <si>
    <t>6.1.2.2</t>
  </si>
  <si>
    <t>6.1.3.3</t>
  </si>
  <si>
    <t>6.1.4.2</t>
  </si>
  <si>
    <t>AMP Y REAB DE.OBR. ABAST. AGUA, PETR. GAS, ELECT. TELEC.</t>
  </si>
  <si>
    <t>Julio</t>
  </si>
  <si>
    <t>Agosto</t>
  </si>
  <si>
    <t>MATERAL IMPRESO E INFORMACIÓN DIGITAL</t>
  </si>
  <si>
    <t>PRODUCTOS ALIMENTICIOS PARA PERSONAS</t>
  </si>
  <si>
    <t>CEMENTO Y PRODUCTOS DE CONCRETO</t>
  </si>
  <si>
    <t>MATERIAL ELECTRICO Y ELECTRÓNICO</t>
  </si>
  <si>
    <t>ARRENDAMIENTO DE EQUIPO DE TRANSPORTE</t>
  </si>
  <si>
    <t>ARRENDAMIENTO DE MAQUINARIA, OTROS</t>
  </si>
  <si>
    <t>FEIEF</t>
  </si>
  <si>
    <t>Sepiembre</t>
  </si>
  <si>
    <t>SERVICIOS DE CONSULTORIA ADMINISTRATIVA,PROCESOS, TECNICA Y TECNOLOGÍAS DE INFORMACIÓN</t>
  </si>
  <si>
    <t>CONST.OBRAS D/URBAN. P/LA DOT. D/SERV</t>
  </si>
  <si>
    <t>INSTALACION, REPARACIÓN Y MANTENIMIENTO</t>
  </si>
  <si>
    <t>OTROS MATERIALES Y ARTICULOS DE CONSTRUCCIÓN Y REPARACIÓN</t>
  </si>
  <si>
    <t>ARRENDAMIENTO DE MOBILIARIO Y EQUIPO DE ADMON EDUCACIONAL Y RECREATIVO</t>
  </si>
  <si>
    <t>4.3.1.0</t>
  </si>
  <si>
    <t>AYUDAS SOCIALES A INSTITUCIONES DE ENSEÑANZA</t>
  </si>
  <si>
    <t>LICENCIAS INFORMATICAS E INTELECTUALES</t>
  </si>
  <si>
    <t>OTROS MATERIALES Y ARTÍCULOS DE CONSTRUCCIÓN Y REPARACION</t>
  </si>
  <si>
    <t>ARRENDAMIENTO DE MAQUINARIA, OTROS EQUIPOS Y HERRAMIENTAS</t>
  </si>
  <si>
    <t>SERVICIOS PROFESIONALES, CIENTIFICOS Y TECNICOS INTEGRALES</t>
  </si>
  <si>
    <t>CONST. OBRAS D/URBAN. P/LA DOT. D/SERV</t>
  </si>
  <si>
    <t>2.5.7.0</t>
  </si>
  <si>
    <t>OTROS PRODUCTOS QUIMICOS</t>
  </si>
  <si>
    <t>6.1.3.2</t>
  </si>
  <si>
    <t>CONST. OBR ABAST. AGUA, PETR. GAS, ELECTRICA TEL</t>
  </si>
  <si>
    <t>ANALITICO MENSUAL DE EGRESOS PAGADOS POR FUENTE DE FINANCIAMIENTO AL 30 DE SEPTIEMBRE 2020</t>
  </si>
  <si>
    <t>ARQ. CARLOS ARMANDO ARELLANO GONZALEZ</t>
  </si>
  <si>
    <t>PRESIDENTE DEL CONSEJO MUNICIPAL INTERINO</t>
  </si>
  <si>
    <t>L.C. JESSICA ACOSTA LÓPEZ</t>
  </si>
  <si>
    <t>VOCAL EJECUTIVO</t>
  </si>
  <si>
    <t>DEUDA PÚBLICA</t>
  </si>
  <si>
    <t xml:space="preserve">CAPITULO </t>
  </si>
  <si>
    <t>PARTICIPACIONES Y APORTACIONES</t>
  </si>
  <si>
    <t>INVERSIÓN PÚBLICA</t>
  </si>
  <si>
    <t>BIENES MUEBLES, INMUEBLES E INTANGIBLES</t>
  </si>
  <si>
    <t>TRANSFERENCIAS, ASIFNACIONES, SUBSIDIOS Y OTRAS AYUDAS</t>
  </si>
  <si>
    <t>SERVICIOS GENERALES</t>
  </si>
  <si>
    <t>MATERIALES Y SUMINISTROS</t>
  </si>
  <si>
    <t>SERVICIOS PERSONALES</t>
  </si>
  <si>
    <t>8.5.3.1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</si>
</sst>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" fontId="2" fillId="2" borderId="0" xfId="0" applyNumberFormat="1" applyFont="1" applyFill="1"/>
    <xf numFmtId="4" fontId="1" fillId="3" borderId="0" xfId="0" applyNumberFormat="1" applyFont="1" applyFill="1"/>
    <xf numFmtId="4" fontId="1" fillId="0" borderId="0" xfId="0" applyNumberFormat="1" applyFont="1" applyFill="1"/>
    <xf numFmtId="0" fontId="2" fillId="0" borderId="0" xfId="0" applyFont="1" applyAlignment="1">
      <alignment horizontal="right"/>
    </xf>
    <xf numFmtId="4" fontId="1" fillId="2" borderId="0" xfId="0" applyNumberFormat="1" applyFont="1" applyFill="1"/>
    <xf numFmtId="0" fontId="1" fillId="0" borderId="1" xfId="0" applyFont="1" applyBorder="1"/>
    <xf numFmtId="4" fontId="1" fillId="0" borderId="0" xfId="0" applyNumberFormat="1" applyFont="1" applyBorder="1"/>
    <xf numFmtId="0" fontId="1" fillId="0" borderId="0" xfId="0" applyFont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0" fillId="3" borderId="0" xfId="0" applyFill="1"/>
    <xf numFmtId="4" fontId="1" fillId="3" borderId="0" xfId="0" applyNumberFormat="1" applyFont="1" applyFill="1" applyBorder="1"/>
    <xf numFmtId="0" fontId="1" fillId="3" borderId="0" xfId="0" applyFont="1" applyFill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4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1047750</xdr:colOff>
      <xdr:row>4</xdr:row>
      <xdr:rowOff>104774</xdr:rowOff>
    </xdr:to>
    <xdr:pic>
      <xdr:nvPicPr>
        <xdr:cNvPr id="2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0" y="0"/>
          <a:ext cx="2171700" cy="866774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R2F1.01-A93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9:X470"/>
  <sheetViews>
    <sheetView tabSelected="1" topLeftCell="A106" zoomScaleNormal="100" workbookViewId="0">
      <selection activeCell="C120" sqref="C120"/>
    </sheetView>
  </sheetViews>
  <sheetFormatPr baseColWidth="10" defaultRowHeight="15" x14ac:dyDescent="0.25"/>
  <cols>
    <col min="1" max="1" width="8" customWidth="1"/>
    <col min="2" max="2" width="8.85546875" customWidth="1"/>
    <col min="3" max="3" width="37.140625" customWidth="1"/>
    <col min="4" max="4" width="14" customWidth="1"/>
    <col min="5" max="8" width="10.7109375" customWidth="1"/>
    <col min="9" max="9" width="11.7109375" customWidth="1"/>
    <col min="10" max="13" width="10.7109375" customWidth="1"/>
    <col min="14" max="14" width="12.28515625" customWidth="1"/>
    <col min="15" max="15" width="13" customWidth="1"/>
  </cols>
  <sheetData>
    <row r="9" spans="1:24" x14ac:dyDescent="0.25">
      <c r="A9" s="1"/>
      <c r="B9" s="1"/>
      <c r="C9" s="3" t="s">
        <v>11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4" x14ac:dyDescent="0.25">
      <c r="A10" s="1"/>
      <c r="B10" s="1"/>
      <c r="C10" s="3" t="s">
        <v>12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24" x14ac:dyDescent="0.25">
      <c r="A11" s="1"/>
      <c r="B11" s="1"/>
      <c r="C11" s="3" t="s">
        <v>312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2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5">
      <c r="A13" s="1"/>
      <c r="B13" s="1"/>
      <c r="C13" s="1"/>
      <c r="D13" s="3" t="s">
        <v>13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3" customHeight="1" x14ac:dyDescent="0.25">
      <c r="A15" s="1"/>
      <c r="B15" s="4" t="s">
        <v>14</v>
      </c>
      <c r="C15" s="4" t="s">
        <v>15</v>
      </c>
      <c r="D15" s="5" t="s">
        <v>16</v>
      </c>
      <c r="E15" s="4" t="s">
        <v>0</v>
      </c>
      <c r="F15" s="4" t="s">
        <v>1</v>
      </c>
      <c r="G15" s="4" t="s">
        <v>2</v>
      </c>
      <c r="H15" s="4" t="s">
        <v>3</v>
      </c>
      <c r="I15" s="4" t="s">
        <v>4</v>
      </c>
      <c r="J15" s="4" t="s">
        <v>5</v>
      </c>
      <c r="K15" s="18" t="s">
        <v>286</v>
      </c>
      <c r="L15" s="18" t="s">
        <v>287</v>
      </c>
      <c r="M15" s="18" t="s">
        <v>295</v>
      </c>
      <c r="N15" s="4" t="s">
        <v>17</v>
      </c>
      <c r="O15" s="5" t="s">
        <v>18</v>
      </c>
      <c r="P15" s="1"/>
      <c r="Q15" s="1"/>
      <c r="R15" s="1"/>
      <c r="S15" s="1"/>
      <c r="T15" s="1"/>
      <c r="U15" s="1"/>
      <c r="V15" s="1"/>
      <c r="W15" s="1"/>
      <c r="X15" s="1"/>
    </row>
    <row r="16" spans="1:24" ht="33" customHeight="1" x14ac:dyDescent="0.25">
      <c r="A16" s="20" t="s">
        <v>318</v>
      </c>
      <c r="B16" s="20">
        <v>1000</v>
      </c>
      <c r="C16" s="20" t="s">
        <v>325</v>
      </c>
      <c r="D16" s="22">
        <f>SUM(D17:D19)</f>
        <v>352042</v>
      </c>
      <c r="E16" s="22">
        <f t="shared" ref="E16:O16" si="0">SUM(E17:E19)</f>
        <v>106454.58</v>
      </c>
      <c r="F16" s="22">
        <f t="shared" si="0"/>
        <v>11984</v>
      </c>
      <c r="G16" s="22">
        <f t="shared" si="0"/>
        <v>11984</v>
      </c>
      <c r="H16" s="22">
        <f t="shared" si="0"/>
        <v>5992</v>
      </c>
      <c r="I16" s="22">
        <f t="shared" si="0"/>
        <v>11984</v>
      </c>
      <c r="J16" s="22">
        <f t="shared" si="0"/>
        <v>10186</v>
      </c>
      <c r="K16" s="22">
        <f t="shared" si="0"/>
        <v>10186</v>
      </c>
      <c r="L16" s="22">
        <f t="shared" si="0"/>
        <v>10186</v>
      </c>
      <c r="M16" s="22">
        <f t="shared" si="0"/>
        <v>10186</v>
      </c>
      <c r="N16" s="22">
        <f t="shared" si="0"/>
        <v>189142.58000000002</v>
      </c>
      <c r="O16" s="22">
        <f t="shared" si="0"/>
        <v>162899.41999999998</v>
      </c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1">
        <v>1200</v>
      </c>
      <c r="B17" s="1" t="s">
        <v>19</v>
      </c>
      <c r="C17" s="1" t="s">
        <v>20</v>
      </c>
      <c r="D17" s="14">
        <v>196250</v>
      </c>
      <c r="E17" s="14">
        <v>45769.58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/>
      <c r="L17" s="15"/>
      <c r="M17" s="15"/>
      <c r="N17" s="14">
        <f>SUM(E17:M17)</f>
        <v>45769.58</v>
      </c>
      <c r="O17" s="2">
        <f t="shared" ref="O17:O79" si="1">D17-N17</f>
        <v>150480.41999999998</v>
      </c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1">
        <v>1500</v>
      </c>
      <c r="B18" s="1" t="s">
        <v>21</v>
      </c>
      <c r="C18" s="1" t="s">
        <v>22</v>
      </c>
      <c r="D18" s="14">
        <v>155792</v>
      </c>
      <c r="E18" s="14">
        <v>5992</v>
      </c>
      <c r="F18" s="14">
        <v>11984</v>
      </c>
      <c r="G18" s="14">
        <v>11984</v>
      </c>
      <c r="H18" s="14">
        <v>5992</v>
      </c>
      <c r="I18" s="14">
        <v>11984</v>
      </c>
      <c r="J18" s="14">
        <v>10186</v>
      </c>
      <c r="K18" s="14">
        <v>10186</v>
      </c>
      <c r="L18" s="14">
        <v>10186</v>
      </c>
      <c r="M18" s="14">
        <v>10186</v>
      </c>
      <c r="N18" s="14">
        <f t="shared" ref="N18:N83" si="2">SUM(E18:M18)</f>
        <v>88680</v>
      </c>
      <c r="O18" s="2">
        <f t="shared" si="1"/>
        <v>67112</v>
      </c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1">
        <v>1700</v>
      </c>
      <c r="B19" s="1" t="s">
        <v>23</v>
      </c>
      <c r="C19" s="1" t="s">
        <v>24</v>
      </c>
      <c r="D19" s="15">
        <v>0</v>
      </c>
      <c r="E19" s="14">
        <v>54693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4"/>
      <c r="L19" s="14"/>
      <c r="M19" s="14"/>
      <c r="N19" s="14">
        <f t="shared" si="2"/>
        <v>54693</v>
      </c>
      <c r="O19" s="2">
        <f t="shared" si="1"/>
        <v>-54693</v>
      </c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20" t="s">
        <v>318</v>
      </c>
      <c r="B20" s="20">
        <v>2000</v>
      </c>
      <c r="C20" s="20" t="s">
        <v>324</v>
      </c>
      <c r="D20" s="24">
        <f>SUM(D21:D52)</f>
        <v>1352879</v>
      </c>
      <c r="E20" s="24">
        <f t="shared" ref="E20:O20" si="3">SUM(E21:E52)</f>
        <v>107730.18000000001</v>
      </c>
      <c r="F20" s="24">
        <f t="shared" si="3"/>
        <v>74875.899999999994</v>
      </c>
      <c r="G20" s="24">
        <f t="shared" si="3"/>
        <v>91494.280000000013</v>
      </c>
      <c r="H20" s="24">
        <f t="shared" si="3"/>
        <v>153292.69</v>
      </c>
      <c r="I20" s="24">
        <f t="shared" si="3"/>
        <v>154650.75999999998</v>
      </c>
      <c r="J20" s="24">
        <f t="shared" si="3"/>
        <v>190531.40000000002</v>
      </c>
      <c r="K20" s="24">
        <f t="shared" si="3"/>
        <v>157425.66999999998</v>
      </c>
      <c r="L20" s="24">
        <f t="shared" si="3"/>
        <v>59366.649999999994</v>
      </c>
      <c r="M20" s="24">
        <f t="shared" si="3"/>
        <v>11415.570000000002</v>
      </c>
      <c r="N20" s="24">
        <f t="shared" si="3"/>
        <v>1000783.0999999999</v>
      </c>
      <c r="O20" s="24">
        <f t="shared" si="3"/>
        <v>352095.89999999991</v>
      </c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5">
      <c r="A21" s="1">
        <v>2100</v>
      </c>
      <c r="B21" s="1" t="s">
        <v>25</v>
      </c>
      <c r="C21" s="1" t="s">
        <v>26</v>
      </c>
      <c r="D21" s="14">
        <v>255000</v>
      </c>
      <c r="E21" s="14">
        <v>44114.8</v>
      </c>
      <c r="F21" s="14">
        <v>21402</v>
      </c>
      <c r="G21" s="14">
        <v>3249.89</v>
      </c>
      <c r="H21" s="14">
        <v>7920.64</v>
      </c>
      <c r="I21" s="14">
        <v>4896.9399999999996</v>
      </c>
      <c r="J21" s="14">
        <v>8576.68</v>
      </c>
      <c r="K21" s="14">
        <v>456.61</v>
      </c>
      <c r="L21" s="14">
        <v>2103</v>
      </c>
      <c r="M21" s="14">
        <v>6508.56</v>
      </c>
      <c r="N21" s="14">
        <f t="shared" si="2"/>
        <v>99229.12000000001</v>
      </c>
      <c r="O21" s="2">
        <f t="shared" si="1"/>
        <v>155770.88</v>
      </c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1">
        <v>2100</v>
      </c>
      <c r="B22" s="1" t="s">
        <v>27</v>
      </c>
      <c r="C22" s="1" t="s">
        <v>28</v>
      </c>
      <c r="D22" s="14">
        <v>58000</v>
      </c>
      <c r="E22" s="14">
        <v>3248</v>
      </c>
      <c r="F22" s="15">
        <v>0</v>
      </c>
      <c r="G22" s="15">
        <v>0</v>
      </c>
      <c r="H22" s="14">
        <v>1136.8</v>
      </c>
      <c r="I22" s="14">
        <v>20132</v>
      </c>
      <c r="J22" s="15">
        <v>0</v>
      </c>
      <c r="K22" s="14">
        <v>3364</v>
      </c>
      <c r="L22" s="14">
        <v>0</v>
      </c>
      <c r="M22" s="14">
        <v>0</v>
      </c>
      <c r="N22" s="14">
        <f t="shared" si="2"/>
        <v>27880.799999999999</v>
      </c>
      <c r="O22" s="2">
        <f t="shared" si="1"/>
        <v>30119.200000000001</v>
      </c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1">
        <v>2100</v>
      </c>
      <c r="B23" s="1" t="s">
        <v>29</v>
      </c>
      <c r="C23" s="1" t="s">
        <v>30</v>
      </c>
      <c r="D23" s="14">
        <v>15000</v>
      </c>
      <c r="E23" s="15">
        <v>0</v>
      </c>
      <c r="F23" s="15">
        <v>0</v>
      </c>
      <c r="G23" s="15">
        <v>0</v>
      </c>
      <c r="H23" s="15"/>
      <c r="I23" s="15"/>
      <c r="J23" s="15"/>
      <c r="K23" s="14"/>
      <c r="L23" s="14"/>
      <c r="M23" s="14"/>
      <c r="N23" s="14">
        <f t="shared" si="2"/>
        <v>0</v>
      </c>
      <c r="O23" s="2">
        <f t="shared" si="1"/>
        <v>15000</v>
      </c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5">
      <c r="A24" s="1">
        <v>2100</v>
      </c>
      <c r="B24" s="1" t="s">
        <v>31</v>
      </c>
      <c r="C24" s="1" t="s">
        <v>32</v>
      </c>
      <c r="D24" s="14">
        <v>18000</v>
      </c>
      <c r="E24" s="14">
        <v>3779.01</v>
      </c>
      <c r="F24" s="14">
        <v>5016</v>
      </c>
      <c r="G24" s="15">
        <v>0</v>
      </c>
      <c r="H24" s="14">
        <v>2204</v>
      </c>
      <c r="I24" s="14">
        <v>1833.5</v>
      </c>
      <c r="J24" s="14">
        <v>3838.4</v>
      </c>
      <c r="K24" s="14"/>
      <c r="L24" s="14"/>
      <c r="M24" s="14"/>
      <c r="N24" s="14">
        <f t="shared" si="2"/>
        <v>16670.91</v>
      </c>
      <c r="O24" s="2">
        <f t="shared" si="1"/>
        <v>1329.0900000000001</v>
      </c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s="1">
        <v>2100</v>
      </c>
      <c r="B25" s="1" t="s">
        <v>33</v>
      </c>
      <c r="C25" s="1" t="s">
        <v>34</v>
      </c>
      <c r="D25" s="14">
        <v>45000</v>
      </c>
      <c r="E25" s="14">
        <v>3480</v>
      </c>
      <c r="F25" s="15">
        <v>0</v>
      </c>
      <c r="G25" s="14">
        <v>1197.7</v>
      </c>
      <c r="H25" s="15">
        <v>0</v>
      </c>
      <c r="I25" s="14">
        <v>5742</v>
      </c>
      <c r="J25" s="14">
        <v>5044.84</v>
      </c>
      <c r="K25" s="14">
        <v>4384.8</v>
      </c>
      <c r="L25" s="14">
        <v>1708.04</v>
      </c>
      <c r="M25" s="14">
        <v>0</v>
      </c>
      <c r="N25" s="14">
        <f t="shared" si="2"/>
        <v>21557.38</v>
      </c>
      <c r="O25" s="2">
        <f t="shared" si="1"/>
        <v>23442.62</v>
      </c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5">
      <c r="A26" s="1">
        <v>2100</v>
      </c>
      <c r="B26" s="1" t="s">
        <v>35</v>
      </c>
      <c r="C26" s="1" t="s">
        <v>36</v>
      </c>
      <c r="D26" s="14">
        <v>35000</v>
      </c>
      <c r="E26" s="15">
        <v>0</v>
      </c>
      <c r="F26" s="15">
        <v>0</v>
      </c>
      <c r="G26" s="14">
        <v>5616.18</v>
      </c>
      <c r="H26" s="15">
        <v>730.8</v>
      </c>
      <c r="I26" s="15">
        <v>0</v>
      </c>
      <c r="J26" s="14">
        <v>2527.14</v>
      </c>
      <c r="K26" s="14">
        <v>840.77</v>
      </c>
      <c r="L26" s="14">
        <v>0</v>
      </c>
      <c r="M26" s="14">
        <v>0</v>
      </c>
      <c r="N26" s="14">
        <f t="shared" si="2"/>
        <v>9714.8900000000012</v>
      </c>
      <c r="O26" s="2">
        <f t="shared" si="1"/>
        <v>25285.11</v>
      </c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5">
      <c r="A27" s="1">
        <v>2100</v>
      </c>
      <c r="B27" s="1" t="s">
        <v>37</v>
      </c>
      <c r="C27" s="1" t="s">
        <v>38</v>
      </c>
      <c r="D27" s="14">
        <v>18000</v>
      </c>
      <c r="E27" s="15">
        <v>0</v>
      </c>
      <c r="F27" s="15">
        <v>0</v>
      </c>
      <c r="G27" s="15">
        <v>0</v>
      </c>
      <c r="H27" s="15"/>
      <c r="I27" s="15"/>
      <c r="J27" s="15"/>
      <c r="K27" s="14"/>
      <c r="L27" s="14"/>
      <c r="M27" s="14"/>
      <c r="N27" s="14">
        <f t="shared" si="2"/>
        <v>0</v>
      </c>
      <c r="O27" s="2">
        <f t="shared" si="1"/>
        <v>18000</v>
      </c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5">
      <c r="A28" s="1">
        <v>2200</v>
      </c>
      <c r="B28" s="1" t="s">
        <v>39</v>
      </c>
      <c r="C28" s="1" t="s">
        <v>40</v>
      </c>
      <c r="D28" s="14">
        <v>95000</v>
      </c>
      <c r="E28" s="14">
        <v>4663.3900000000003</v>
      </c>
      <c r="F28" s="14">
        <v>27071.52</v>
      </c>
      <c r="G28" s="14">
        <v>21305.84</v>
      </c>
      <c r="H28" s="14">
        <v>6740</v>
      </c>
      <c r="I28" s="14">
        <v>9510.31</v>
      </c>
      <c r="J28" s="14">
        <v>6687.45</v>
      </c>
      <c r="K28" s="14">
        <v>47895.839999999997</v>
      </c>
      <c r="L28" s="14">
        <v>39731.269999999997</v>
      </c>
      <c r="M28" s="14">
        <v>4512</v>
      </c>
      <c r="N28" s="14">
        <f t="shared" si="2"/>
        <v>168117.62</v>
      </c>
      <c r="O28" s="2">
        <f t="shared" si="1"/>
        <v>-73117.62</v>
      </c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5">
      <c r="A29" s="1">
        <v>2200</v>
      </c>
      <c r="B29" s="1" t="s">
        <v>41</v>
      </c>
      <c r="C29" s="1" t="s">
        <v>42</v>
      </c>
      <c r="D29" s="14">
        <v>4000</v>
      </c>
      <c r="E29" s="15">
        <v>0</v>
      </c>
      <c r="F29" s="15">
        <v>0</v>
      </c>
      <c r="G29" s="15">
        <v>0</v>
      </c>
      <c r="H29" s="15"/>
      <c r="I29" s="15"/>
      <c r="J29" s="15"/>
      <c r="K29" s="14"/>
      <c r="L29" s="14"/>
      <c r="M29" s="14"/>
      <c r="N29" s="14">
        <f t="shared" si="2"/>
        <v>0</v>
      </c>
      <c r="O29" s="2">
        <f t="shared" si="1"/>
        <v>4000</v>
      </c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5">
      <c r="A30" s="1">
        <v>2300</v>
      </c>
      <c r="B30" s="1" t="s">
        <v>43</v>
      </c>
      <c r="C30" s="1" t="s">
        <v>44</v>
      </c>
      <c r="D30" s="15">
        <v>0</v>
      </c>
      <c r="E30" s="14">
        <v>18100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4"/>
      <c r="L30" s="14"/>
      <c r="M30" s="14"/>
      <c r="N30" s="14">
        <f t="shared" si="2"/>
        <v>18100</v>
      </c>
      <c r="O30" s="2">
        <f t="shared" si="1"/>
        <v>-18100</v>
      </c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5">
      <c r="A31" s="1">
        <v>2400</v>
      </c>
      <c r="B31" s="1" t="s">
        <v>45</v>
      </c>
      <c r="C31" s="1" t="s">
        <v>46</v>
      </c>
      <c r="D31" s="14">
        <v>10000</v>
      </c>
      <c r="E31" s="15">
        <v>0</v>
      </c>
      <c r="F31" s="15">
        <v>0</v>
      </c>
      <c r="G31" s="15">
        <v>0</v>
      </c>
      <c r="H31" s="15"/>
      <c r="I31" s="15"/>
      <c r="J31" s="15"/>
      <c r="K31" s="14"/>
      <c r="L31" s="14"/>
      <c r="M31" s="14"/>
      <c r="N31" s="14">
        <f t="shared" si="2"/>
        <v>0</v>
      </c>
      <c r="O31" s="2">
        <f t="shared" si="1"/>
        <v>10000</v>
      </c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5">
      <c r="A32" s="1">
        <v>2400</v>
      </c>
      <c r="B32" s="1" t="s">
        <v>47</v>
      </c>
      <c r="C32" s="1" t="s">
        <v>48</v>
      </c>
      <c r="D32" s="14">
        <v>125000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6317.52</v>
      </c>
      <c r="K32" s="14"/>
      <c r="L32" s="14"/>
      <c r="M32" s="14"/>
      <c r="N32" s="14">
        <f t="shared" si="2"/>
        <v>6317.52</v>
      </c>
      <c r="O32" s="2">
        <f t="shared" si="1"/>
        <v>118682.48</v>
      </c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5">
      <c r="A33" s="1">
        <v>2400</v>
      </c>
      <c r="B33" s="1" t="s">
        <v>49</v>
      </c>
      <c r="C33" s="1" t="s">
        <v>50</v>
      </c>
      <c r="D33" s="14">
        <v>15500</v>
      </c>
      <c r="E33" s="15">
        <v>0</v>
      </c>
      <c r="F33" s="15">
        <v>0</v>
      </c>
      <c r="G33" s="15">
        <v>0</v>
      </c>
      <c r="H33" s="15"/>
      <c r="I33" s="15"/>
      <c r="J33" s="15"/>
      <c r="K33" s="14"/>
      <c r="L33" s="14"/>
      <c r="M33" s="14"/>
      <c r="N33" s="14">
        <f t="shared" si="2"/>
        <v>0</v>
      </c>
      <c r="O33" s="2">
        <f t="shared" si="1"/>
        <v>15500</v>
      </c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5">
      <c r="A34" s="1">
        <v>2400</v>
      </c>
      <c r="B34" s="1" t="s">
        <v>51</v>
      </c>
      <c r="C34" s="1" t="s">
        <v>52</v>
      </c>
      <c r="D34" s="14">
        <v>3500</v>
      </c>
      <c r="E34" s="15">
        <v>0</v>
      </c>
      <c r="F34" s="15">
        <v>0</v>
      </c>
      <c r="G34" s="15">
        <v>0</v>
      </c>
      <c r="H34" s="15"/>
      <c r="I34" s="15"/>
      <c r="J34" s="15"/>
      <c r="K34" s="14"/>
      <c r="L34" s="14"/>
      <c r="M34" s="14"/>
      <c r="N34" s="14">
        <f t="shared" si="2"/>
        <v>0</v>
      </c>
      <c r="O34" s="2">
        <f t="shared" si="1"/>
        <v>3500</v>
      </c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25">
      <c r="A35" s="1">
        <v>2400</v>
      </c>
      <c r="B35" s="1" t="s">
        <v>53</v>
      </c>
      <c r="C35" s="1" t="s">
        <v>54</v>
      </c>
      <c r="D35" s="14">
        <v>1500</v>
      </c>
      <c r="E35" s="15">
        <v>0</v>
      </c>
      <c r="F35" s="15">
        <v>0</v>
      </c>
      <c r="G35" s="15">
        <v>0</v>
      </c>
      <c r="H35" s="15"/>
      <c r="I35" s="15"/>
      <c r="J35" s="15"/>
      <c r="K35" s="14">
        <v>192</v>
      </c>
      <c r="L35" s="14">
        <v>0</v>
      </c>
      <c r="M35" s="14">
        <v>0</v>
      </c>
      <c r="N35" s="14">
        <f t="shared" si="2"/>
        <v>192</v>
      </c>
      <c r="O35" s="2">
        <f t="shared" si="1"/>
        <v>1308</v>
      </c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25">
      <c r="A36" s="1">
        <v>2400</v>
      </c>
      <c r="B36" s="1" t="s">
        <v>55</v>
      </c>
      <c r="C36" s="1" t="s">
        <v>56</v>
      </c>
      <c r="D36" s="14">
        <v>45000</v>
      </c>
      <c r="E36" s="14">
        <v>20694.400000000001</v>
      </c>
      <c r="F36" s="15">
        <v>700</v>
      </c>
      <c r="G36" s="15">
        <v>0</v>
      </c>
      <c r="H36" s="15"/>
      <c r="I36" s="15"/>
      <c r="J36" s="15">
        <v>12650.96</v>
      </c>
      <c r="K36" s="14"/>
      <c r="L36" s="14"/>
      <c r="M36" s="14"/>
      <c r="N36" s="14">
        <f t="shared" si="2"/>
        <v>34045.360000000001</v>
      </c>
      <c r="O36" s="2">
        <f t="shared" si="1"/>
        <v>10954.64</v>
      </c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25">
      <c r="A37" s="1">
        <v>2400</v>
      </c>
      <c r="B37" s="1" t="s">
        <v>57</v>
      </c>
      <c r="C37" s="1" t="s">
        <v>58</v>
      </c>
      <c r="D37" s="14">
        <v>12000</v>
      </c>
      <c r="E37" s="15">
        <v>0</v>
      </c>
      <c r="F37" s="15">
        <v>0</v>
      </c>
      <c r="G37" s="15">
        <v>0</v>
      </c>
      <c r="H37" s="15"/>
      <c r="I37" s="15"/>
      <c r="J37" s="15"/>
      <c r="K37" s="14"/>
      <c r="L37" s="14"/>
      <c r="M37" s="14"/>
      <c r="N37" s="14">
        <f t="shared" si="2"/>
        <v>0</v>
      </c>
      <c r="O37" s="2">
        <f t="shared" si="1"/>
        <v>12000</v>
      </c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25">
      <c r="A38" s="1">
        <v>2400</v>
      </c>
      <c r="B38" s="1" t="s">
        <v>59</v>
      </c>
      <c r="C38" s="1" t="s">
        <v>60</v>
      </c>
      <c r="D38" s="14">
        <v>12000</v>
      </c>
      <c r="E38" s="15">
        <v>0</v>
      </c>
      <c r="F38" s="15">
        <v>0</v>
      </c>
      <c r="G38" s="15">
        <v>0</v>
      </c>
      <c r="H38" s="15"/>
      <c r="I38" s="15"/>
      <c r="J38" s="15"/>
      <c r="K38" s="14"/>
      <c r="L38" s="14"/>
      <c r="M38" s="14"/>
      <c r="N38" s="14">
        <f t="shared" si="2"/>
        <v>0</v>
      </c>
      <c r="O38" s="2">
        <f t="shared" si="1"/>
        <v>12000</v>
      </c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25">
      <c r="A39" s="1">
        <v>2400</v>
      </c>
      <c r="B39" s="1" t="s">
        <v>61</v>
      </c>
      <c r="C39" s="1" t="s">
        <v>62</v>
      </c>
      <c r="D39" s="14">
        <v>269379</v>
      </c>
      <c r="E39" s="14">
        <v>5312.5</v>
      </c>
      <c r="F39" s="15">
        <v>0</v>
      </c>
      <c r="G39" s="14">
        <v>22805.4</v>
      </c>
      <c r="H39" s="14">
        <v>1044</v>
      </c>
      <c r="I39" s="15">
        <v>0</v>
      </c>
      <c r="J39" s="14">
        <v>81899.92</v>
      </c>
      <c r="K39" s="14">
        <v>13593.88</v>
      </c>
      <c r="L39" s="14">
        <v>452.33</v>
      </c>
      <c r="M39" s="14">
        <v>0</v>
      </c>
      <c r="N39" s="14">
        <f t="shared" si="2"/>
        <v>125108.03000000001</v>
      </c>
      <c r="O39" s="2">
        <f t="shared" si="1"/>
        <v>144270.96999999997</v>
      </c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25">
      <c r="A40" s="1">
        <v>2500</v>
      </c>
      <c r="B40" s="1" t="s">
        <v>63</v>
      </c>
      <c r="C40" s="1" t="s">
        <v>64</v>
      </c>
      <c r="D40" s="14">
        <v>21500</v>
      </c>
      <c r="E40" s="15">
        <v>0</v>
      </c>
      <c r="F40" s="14">
        <v>2398.58</v>
      </c>
      <c r="G40" s="14">
        <v>1995.25</v>
      </c>
      <c r="H40" s="15">
        <v>0</v>
      </c>
      <c r="I40" s="14">
        <v>1180.3</v>
      </c>
      <c r="J40" s="15">
        <v>0</v>
      </c>
      <c r="K40" s="14">
        <v>3000</v>
      </c>
      <c r="L40" s="14">
        <v>472.7</v>
      </c>
      <c r="M40" s="14">
        <v>0</v>
      </c>
      <c r="N40" s="14">
        <f t="shared" si="2"/>
        <v>9046.8300000000017</v>
      </c>
      <c r="O40" s="2">
        <f t="shared" si="1"/>
        <v>12453.169999999998</v>
      </c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25">
      <c r="A41" s="1">
        <v>2500</v>
      </c>
      <c r="B41" s="1" t="s">
        <v>231</v>
      </c>
      <c r="C41" s="1" t="s">
        <v>6</v>
      </c>
      <c r="D41" s="14">
        <v>0</v>
      </c>
      <c r="E41" s="15">
        <v>0</v>
      </c>
      <c r="F41" s="14">
        <v>0</v>
      </c>
      <c r="G41" s="14">
        <v>0</v>
      </c>
      <c r="H41" s="15">
        <v>80728.759999999995</v>
      </c>
      <c r="I41" s="14">
        <v>10730</v>
      </c>
      <c r="J41" s="15">
        <v>3770</v>
      </c>
      <c r="K41" s="14"/>
      <c r="L41" s="14">
        <v>472.7</v>
      </c>
      <c r="M41" s="14"/>
      <c r="N41" s="14">
        <f t="shared" si="2"/>
        <v>95701.459999999992</v>
      </c>
      <c r="O41" s="2">
        <f t="shared" si="1"/>
        <v>-95701.459999999992</v>
      </c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25">
      <c r="A42" s="1">
        <v>2500</v>
      </c>
      <c r="B42" s="1" t="s">
        <v>65</v>
      </c>
      <c r="C42" s="1" t="s">
        <v>66</v>
      </c>
      <c r="D42" s="14">
        <v>2000</v>
      </c>
      <c r="E42" s="15">
        <v>0</v>
      </c>
      <c r="F42" s="15">
        <v>0</v>
      </c>
      <c r="G42" s="15">
        <v>0</v>
      </c>
      <c r="H42" s="15"/>
      <c r="I42" s="15"/>
      <c r="J42" s="15"/>
      <c r="K42" s="14"/>
      <c r="L42" s="14"/>
      <c r="M42" s="14"/>
      <c r="N42" s="14">
        <f t="shared" si="2"/>
        <v>0</v>
      </c>
      <c r="O42" s="2">
        <f t="shared" si="1"/>
        <v>2000</v>
      </c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5">
      <c r="A43" s="1">
        <v>2600</v>
      </c>
      <c r="B43" s="1" t="s">
        <v>67</v>
      </c>
      <c r="C43" s="1" t="s">
        <v>68</v>
      </c>
      <c r="D43" s="14">
        <v>150000</v>
      </c>
      <c r="E43" s="14">
        <v>1610.08</v>
      </c>
      <c r="F43" s="15">
        <v>0</v>
      </c>
      <c r="G43" s="14">
        <v>20535.099999999999</v>
      </c>
      <c r="H43" s="15">
        <v>180</v>
      </c>
      <c r="I43" s="15">
        <v>0</v>
      </c>
      <c r="J43" s="14">
        <v>16937.64</v>
      </c>
      <c r="K43" s="14">
        <v>31084.45</v>
      </c>
      <c r="L43" s="14">
        <v>8700.6</v>
      </c>
      <c r="M43" s="14">
        <v>0</v>
      </c>
      <c r="N43" s="14">
        <f t="shared" si="2"/>
        <v>79047.87000000001</v>
      </c>
      <c r="O43" s="2">
        <f t="shared" si="1"/>
        <v>70952.12999999999</v>
      </c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5">
      <c r="A44" s="1">
        <v>2700</v>
      </c>
      <c r="B44" s="1" t="s">
        <v>69</v>
      </c>
      <c r="C44" s="1" t="s">
        <v>70</v>
      </c>
      <c r="D44" s="14">
        <v>28000</v>
      </c>
      <c r="E44" s="15">
        <v>0</v>
      </c>
      <c r="F44" s="15">
        <v>0</v>
      </c>
      <c r="G44" s="15">
        <v>0</v>
      </c>
      <c r="H44" s="15"/>
      <c r="I44" s="15"/>
      <c r="J44" s="15"/>
      <c r="K44" s="14"/>
      <c r="L44" s="14"/>
      <c r="M44" s="14"/>
      <c r="N44" s="14">
        <f t="shared" si="2"/>
        <v>0</v>
      </c>
      <c r="O44" s="2">
        <f t="shared" si="1"/>
        <v>28000</v>
      </c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25">
      <c r="A45" s="1">
        <v>2700</v>
      </c>
      <c r="B45" s="1" t="s">
        <v>71</v>
      </c>
      <c r="C45" s="1" t="s">
        <v>72</v>
      </c>
      <c r="D45" s="14">
        <v>8000</v>
      </c>
      <c r="E45" s="15">
        <v>0</v>
      </c>
      <c r="F45" s="15">
        <v>0</v>
      </c>
      <c r="G45" s="15">
        <v>0</v>
      </c>
      <c r="H45" s="15"/>
      <c r="I45" s="15"/>
      <c r="J45" s="15"/>
      <c r="K45" s="14"/>
      <c r="L45" s="14"/>
      <c r="M45" s="14"/>
      <c r="N45" s="14">
        <f t="shared" si="2"/>
        <v>0</v>
      </c>
      <c r="O45" s="2">
        <f t="shared" si="1"/>
        <v>8000</v>
      </c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25">
      <c r="A46" s="1">
        <v>2900</v>
      </c>
      <c r="B46" s="1" t="s">
        <v>73</v>
      </c>
      <c r="C46" s="1" t="s">
        <v>74</v>
      </c>
      <c r="D46" s="14">
        <v>19500</v>
      </c>
      <c r="E46" s="15">
        <v>0</v>
      </c>
      <c r="F46" s="14">
        <v>4273.7299999999996</v>
      </c>
      <c r="G46" s="14">
        <v>8050.96</v>
      </c>
      <c r="H46" s="14">
        <v>2260.0500000000002</v>
      </c>
      <c r="I46" s="14">
        <v>9201.2099999999991</v>
      </c>
      <c r="J46" s="14">
        <v>5975.95</v>
      </c>
      <c r="K46" s="14">
        <v>7130</v>
      </c>
      <c r="L46" s="14">
        <v>2367</v>
      </c>
      <c r="M46" s="14">
        <v>0</v>
      </c>
      <c r="N46" s="14">
        <f t="shared" si="2"/>
        <v>39258.899999999994</v>
      </c>
      <c r="O46" s="2">
        <f t="shared" si="1"/>
        <v>-19758.899999999994</v>
      </c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25">
      <c r="A47" s="1">
        <v>2900</v>
      </c>
      <c r="B47" s="1" t="s">
        <v>75</v>
      </c>
      <c r="C47" s="1" t="s">
        <v>76</v>
      </c>
      <c r="D47" s="14">
        <v>8000</v>
      </c>
      <c r="E47" s="15">
        <v>0</v>
      </c>
      <c r="F47" s="15">
        <v>0</v>
      </c>
      <c r="G47" s="15">
        <v>0</v>
      </c>
      <c r="H47" s="15">
        <v>0</v>
      </c>
      <c r="I47" s="14">
        <v>73697.98</v>
      </c>
      <c r="J47" s="14">
        <v>21805.57</v>
      </c>
      <c r="K47" s="14">
        <v>37652.949999999997</v>
      </c>
      <c r="L47" s="14">
        <v>800.01</v>
      </c>
      <c r="M47" s="14">
        <v>0</v>
      </c>
      <c r="N47" s="14">
        <f t="shared" si="2"/>
        <v>133956.51</v>
      </c>
      <c r="O47" s="2">
        <f t="shared" si="1"/>
        <v>-125956.51000000001</v>
      </c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5">
      <c r="A48" s="1">
        <v>2900</v>
      </c>
      <c r="B48" s="1" t="s">
        <v>77</v>
      </c>
      <c r="C48" s="1" t="s">
        <v>78</v>
      </c>
      <c r="D48" s="14">
        <v>9000</v>
      </c>
      <c r="E48" s="15">
        <v>0</v>
      </c>
      <c r="F48" s="15">
        <v>0</v>
      </c>
      <c r="G48" s="15">
        <v>0</v>
      </c>
      <c r="H48" s="15"/>
      <c r="I48" s="15"/>
      <c r="J48" s="15"/>
      <c r="K48" s="14"/>
      <c r="L48" s="14"/>
      <c r="M48" s="14"/>
      <c r="N48" s="14">
        <f t="shared" si="2"/>
        <v>0</v>
      </c>
      <c r="O48" s="2">
        <f t="shared" si="1"/>
        <v>9000</v>
      </c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25">
      <c r="A49" s="1">
        <v>2900</v>
      </c>
      <c r="B49" s="1" t="s">
        <v>79</v>
      </c>
      <c r="C49" s="1" t="s">
        <v>80</v>
      </c>
      <c r="D49" s="14">
        <v>8000</v>
      </c>
      <c r="E49" s="14">
        <v>1048</v>
      </c>
      <c r="F49" s="15">
        <v>450</v>
      </c>
      <c r="G49" s="14">
        <v>1566</v>
      </c>
      <c r="H49" s="14">
        <v>1914</v>
      </c>
      <c r="I49" s="15">
        <v>0</v>
      </c>
      <c r="J49" s="14">
        <v>1956.32</v>
      </c>
      <c r="K49" s="14">
        <v>232</v>
      </c>
      <c r="L49" s="14">
        <v>0</v>
      </c>
      <c r="M49" s="14">
        <v>0</v>
      </c>
      <c r="N49" s="14">
        <f t="shared" si="2"/>
        <v>7166.32</v>
      </c>
      <c r="O49" s="2">
        <f t="shared" si="1"/>
        <v>833.68000000000029</v>
      </c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25">
      <c r="A50" s="1">
        <v>2900</v>
      </c>
      <c r="B50" s="1" t="s">
        <v>81</v>
      </c>
      <c r="C50" s="1" t="s">
        <v>82</v>
      </c>
      <c r="D50" s="14">
        <v>4000</v>
      </c>
      <c r="E50" s="15">
        <v>0</v>
      </c>
      <c r="F50" s="15">
        <v>0</v>
      </c>
      <c r="G50" s="15">
        <v>0</v>
      </c>
      <c r="H50" s="14">
        <v>7714</v>
      </c>
      <c r="I50" s="15">
        <v>0</v>
      </c>
      <c r="J50" s="15">
        <v>0</v>
      </c>
      <c r="K50" s="14"/>
      <c r="L50" s="14"/>
      <c r="M50" s="14"/>
      <c r="N50" s="14">
        <f t="shared" si="2"/>
        <v>7714</v>
      </c>
      <c r="O50" s="2">
        <f t="shared" si="1"/>
        <v>-3714</v>
      </c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25">
      <c r="A51" s="1">
        <v>2900</v>
      </c>
      <c r="B51" s="1" t="s">
        <v>83</v>
      </c>
      <c r="C51" s="1" t="s">
        <v>84</v>
      </c>
      <c r="D51" s="14">
        <v>58000</v>
      </c>
      <c r="E51" s="14">
        <v>1680</v>
      </c>
      <c r="F51" s="14">
        <v>13564.07</v>
      </c>
      <c r="G51" s="14">
        <v>5171.96</v>
      </c>
      <c r="H51" s="14">
        <v>40719.64</v>
      </c>
      <c r="I51" s="14">
        <v>16135.56</v>
      </c>
      <c r="J51" s="14">
        <v>12543.01</v>
      </c>
      <c r="K51" s="14">
        <v>7598.37</v>
      </c>
      <c r="L51" s="14">
        <v>2559</v>
      </c>
      <c r="M51" s="14">
        <v>395.01</v>
      </c>
      <c r="N51" s="14">
        <f t="shared" si="2"/>
        <v>100366.61999999998</v>
      </c>
      <c r="O51" s="2">
        <f t="shared" si="1"/>
        <v>-42366.619999999981</v>
      </c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25">
      <c r="A52" s="1">
        <v>2900</v>
      </c>
      <c r="B52" s="1" t="s">
        <v>237</v>
      </c>
      <c r="C52" s="1" t="s">
        <v>268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1590.96</v>
      </c>
      <c r="J52" s="14">
        <v>0</v>
      </c>
      <c r="K52" s="14"/>
      <c r="L52" s="14"/>
      <c r="M52" s="14"/>
      <c r="N52" s="14">
        <f t="shared" si="2"/>
        <v>1590.96</v>
      </c>
      <c r="O52" s="2">
        <f t="shared" si="1"/>
        <v>-1590.96</v>
      </c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25">
      <c r="A53" s="20" t="s">
        <v>318</v>
      </c>
      <c r="B53" s="20">
        <v>3000</v>
      </c>
      <c r="C53" s="20" t="s">
        <v>323</v>
      </c>
      <c r="D53" s="24">
        <f>SUM(D54:D85)</f>
        <v>977900.44</v>
      </c>
      <c r="E53" s="24">
        <f t="shared" ref="E53:O53" si="4">SUM(E54:E85)</f>
        <v>285334.19</v>
      </c>
      <c r="F53" s="24">
        <f t="shared" si="4"/>
        <v>243206.05</v>
      </c>
      <c r="G53" s="24">
        <f t="shared" si="4"/>
        <v>210352.97999999998</v>
      </c>
      <c r="H53" s="24">
        <f t="shared" si="4"/>
        <v>140702.07000000004</v>
      </c>
      <c r="I53" s="24">
        <f t="shared" si="4"/>
        <v>55722.57</v>
      </c>
      <c r="J53" s="24">
        <f t="shared" si="4"/>
        <v>50211.86</v>
      </c>
      <c r="K53" s="24">
        <f t="shared" si="4"/>
        <v>297666.59999999998</v>
      </c>
      <c r="L53" s="24">
        <f t="shared" si="4"/>
        <v>172167.13</v>
      </c>
      <c r="M53" s="24">
        <f t="shared" si="4"/>
        <v>18613</v>
      </c>
      <c r="N53" s="24">
        <f t="shared" si="4"/>
        <v>1473976.4500000002</v>
      </c>
      <c r="O53" s="24">
        <f t="shared" si="4"/>
        <v>-496076.00999999989</v>
      </c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25">
      <c r="A54" s="1">
        <v>3100</v>
      </c>
      <c r="B54" s="1" t="s">
        <v>85</v>
      </c>
      <c r="C54" s="1" t="s">
        <v>86</v>
      </c>
      <c r="D54" s="15">
        <v>0</v>
      </c>
      <c r="E54" s="14">
        <v>36823.279999999999</v>
      </c>
      <c r="F54" s="14">
        <v>1715.97</v>
      </c>
      <c r="G54" s="14">
        <v>2309.04</v>
      </c>
      <c r="H54" s="14">
        <v>1731.51</v>
      </c>
      <c r="I54" s="14">
        <v>2297.61</v>
      </c>
      <c r="J54" s="15">
        <v>0</v>
      </c>
      <c r="K54" s="14">
        <v>184012.47</v>
      </c>
      <c r="L54" s="14">
        <v>27451.5</v>
      </c>
      <c r="M54" s="14">
        <v>0</v>
      </c>
      <c r="N54" s="14">
        <f t="shared" si="2"/>
        <v>256341.38</v>
      </c>
      <c r="O54" s="2">
        <f t="shared" si="1"/>
        <v>-256341.38</v>
      </c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25">
      <c r="A55" s="1">
        <v>3100</v>
      </c>
      <c r="B55" s="1" t="s">
        <v>186</v>
      </c>
      <c r="C55" s="1" t="s">
        <v>7</v>
      </c>
      <c r="D55" s="15">
        <v>0</v>
      </c>
      <c r="E55" s="14">
        <v>0</v>
      </c>
      <c r="F55" s="14">
        <v>0</v>
      </c>
      <c r="G55" s="14">
        <v>0</v>
      </c>
      <c r="H55" s="14">
        <v>15741.2</v>
      </c>
      <c r="I55" s="14">
        <v>0</v>
      </c>
      <c r="J55" s="15">
        <v>0</v>
      </c>
      <c r="K55" s="14"/>
      <c r="L55" s="14"/>
      <c r="M55" s="14"/>
      <c r="N55" s="14">
        <f t="shared" si="2"/>
        <v>15741.2</v>
      </c>
      <c r="O55" s="2">
        <f t="shared" si="1"/>
        <v>-15741.2</v>
      </c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5">
      <c r="A56" s="1">
        <v>3100</v>
      </c>
      <c r="B56" s="1" t="s">
        <v>87</v>
      </c>
      <c r="C56" s="1" t="s">
        <v>88</v>
      </c>
      <c r="D56" s="14">
        <v>65000</v>
      </c>
      <c r="E56" s="15">
        <v>0</v>
      </c>
      <c r="F56" s="14">
        <v>6190</v>
      </c>
      <c r="G56" s="14">
        <v>6190</v>
      </c>
      <c r="H56" s="14">
        <v>6190</v>
      </c>
      <c r="I56" s="14">
        <v>6190</v>
      </c>
      <c r="J56" s="14">
        <v>6190</v>
      </c>
      <c r="K56" s="14">
        <v>6190</v>
      </c>
      <c r="L56" s="14">
        <v>4493</v>
      </c>
      <c r="M56" s="14">
        <v>6093</v>
      </c>
      <c r="N56" s="14">
        <f t="shared" si="2"/>
        <v>47726</v>
      </c>
      <c r="O56" s="2">
        <f t="shared" si="1"/>
        <v>17274</v>
      </c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25">
      <c r="A57" s="1">
        <v>3100</v>
      </c>
      <c r="B57" s="1" t="s">
        <v>89</v>
      </c>
      <c r="C57" s="1" t="s">
        <v>90</v>
      </c>
      <c r="D57" s="15">
        <v>0</v>
      </c>
      <c r="E57" s="14">
        <v>1862.96</v>
      </c>
      <c r="F57" s="14">
        <v>1996</v>
      </c>
      <c r="G57" s="15">
        <v>290</v>
      </c>
      <c r="H57" s="15">
        <v>0</v>
      </c>
      <c r="I57" s="15">
        <v>636.84</v>
      </c>
      <c r="J57" s="15">
        <v>290</v>
      </c>
      <c r="K57" s="14">
        <v>2490</v>
      </c>
      <c r="L57" s="14">
        <v>3798</v>
      </c>
      <c r="M57" s="14">
        <v>2000</v>
      </c>
      <c r="N57" s="14">
        <f t="shared" si="2"/>
        <v>13363.8</v>
      </c>
      <c r="O57" s="2">
        <f t="shared" si="1"/>
        <v>-13363.8</v>
      </c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25">
      <c r="A58" s="1">
        <v>3100</v>
      </c>
      <c r="B58" s="1" t="s">
        <v>91</v>
      </c>
      <c r="C58" s="1" t="s">
        <v>92</v>
      </c>
      <c r="D58" s="15">
        <v>800</v>
      </c>
      <c r="E58" s="15">
        <v>0</v>
      </c>
      <c r="F58" s="15">
        <v>0</v>
      </c>
      <c r="G58" s="15">
        <v>323.79000000000002</v>
      </c>
      <c r="H58" s="15">
        <v>323.27</v>
      </c>
      <c r="I58" s="15">
        <v>0</v>
      </c>
      <c r="J58" s="15">
        <v>0</v>
      </c>
      <c r="K58" s="14">
        <v>320.72000000000003</v>
      </c>
      <c r="L58" s="14">
        <v>270</v>
      </c>
      <c r="M58" s="14">
        <v>0</v>
      </c>
      <c r="N58" s="14">
        <f t="shared" si="2"/>
        <v>1237.78</v>
      </c>
      <c r="O58" s="2">
        <f t="shared" si="1"/>
        <v>-437.78</v>
      </c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25">
      <c r="A59" s="1">
        <v>3200</v>
      </c>
      <c r="B59" s="1" t="s">
        <v>93</v>
      </c>
      <c r="C59" s="1" t="s">
        <v>94</v>
      </c>
      <c r="D59" s="14">
        <v>78000</v>
      </c>
      <c r="E59" s="14">
        <v>38407.599999999999</v>
      </c>
      <c r="F59" s="15">
        <v>0</v>
      </c>
      <c r="G59" s="15">
        <v>0</v>
      </c>
      <c r="H59" s="15"/>
      <c r="I59" s="15"/>
      <c r="J59" s="15"/>
      <c r="K59" s="14"/>
      <c r="L59" s="14"/>
      <c r="M59" s="14"/>
      <c r="N59" s="14">
        <f t="shared" si="2"/>
        <v>38407.599999999999</v>
      </c>
      <c r="O59" s="2">
        <f t="shared" si="1"/>
        <v>39592.400000000001</v>
      </c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25">
      <c r="A60" s="1">
        <v>3200</v>
      </c>
      <c r="B60" s="1" t="s">
        <v>95</v>
      </c>
      <c r="C60" s="1" t="s">
        <v>96</v>
      </c>
      <c r="D60" s="15">
        <v>0</v>
      </c>
      <c r="E60" s="14">
        <v>22620</v>
      </c>
      <c r="F60" s="14">
        <v>44800</v>
      </c>
      <c r="G60" s="15">
        <v>0</v>
      </c>
      <c r="H60" s="15">
        <v>0</v>
      </c>
      <c r="I60" s="14">
        <v>6960</v>
      </c>
      <c r="J60" s="14">
        <v>5800</v>
      </c>
      <c r="K60" s="14">
        <v>0</v>
      </c>
      <c r="L60" s="14">
        <v>16945.28</v>
      </c>
      <c r="M60" s="14">
        <v>0</v>
      </c>
      <c r="N60" s="14">
        <f t="shared" si="2"/>
        <v>97125.28</v>
      </c>
      <c r="O60" s="2">
        <f t="shared" si="1"/>
        <v>-97125.28</v>
      </c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25">
      <c r="A61" s="1">
        <v>3200</v>
      </c>
      <c r="B61" s="1" t="s">
        <v>97</v>
      </c>
      <c r="C61" s="1" t="s">
        <v>98</v>
      </c>
      <c r="D61" s="15">
        <v>0</v>
      </c>
      <c r="E61" s="15">
        <v>0</v>
      </c>
      <c r="F61" s="14">
        <v>29343.45</v>
      </c>
      <c r="G61" s="15">
        <v>0</v>
      </c>
      <c r="H61" s="15">
        <v>0</v>
      </c>
      <c r="I61" s="14">
        <v>6960</v>
      </c>
      <c r="J61" s="15">
        <v>0</v>
      </c>
      <c r="K61" s="14"/>
      <c r="L61" s="14"/>
      <c r="M61" s="14"/>
      <c r="N61" s="14">
        <f t="shared" si="2"/>
        <v>36303.449999999997</v>
      </c>
      <c r="O61" s="2">
        <f t="shared" si="1"/>
        <v>-36303.449999999997</v>
      </c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25">
      <c r="A62" s="1">
        <v>3200</v>
      </c>
      <c r="B62" s="1" t="s">
        <v>270</v>
      </c>
      <c r="C62" s="1" t="s">
        <v>269</v>
      </c>
      <c r="D62" s="15">
        <v>0</v>
      </c>
      <c r="E62" s="15">
        <v>0</v>
      </c>
      <c r="F62" s="14">
        <v>0</v>
      </c>
      <c r="G62" s="15">
        <v>0</v>
      </c>
      <c r="H62" s="15">
        <v>0</v>
      </c>
      <c r="I62" s="14">
        <v>0</v>
      </c>
      <c r="J62" s="15">
        <v>1740</v>
      </c>
      <c r="K62" s="14"/>
      <c r="L62" s="14"/>
      <c r="M62" s="14"/>
      <c r="N62" s="14">
        <f t="shared" si="2"/>
        <v>1740</v>
      </c>
      <c r="O62" s="2">
        <f t="shared" si="1"/>
        <v>-1740</v>
      </c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25">
      <c r="A63" s="1">
        <v>3200</v>
      </c>
      <c r="B63" s="1" t="s">
        <v>242</v>
      </c>
      <c r="C63" s="1" t="s">
        <v>271</v>
      </c>
      <c r="D63" s="15">
        <v>0</v>
      </c>
      <c r="E63" s="15">
        <v>0</v>
      </c>
      <c r="F63" s="14">
        <v>0</v>
      </c>
      <c r="G63" s="15">
        <v>0</v>
      </c>
      <c r="H63" s="15">
        <v>0</v>
      </c>
      <c r="I63" s="14">
        <v>0</v>
      </c>
      <c r="J63" s="15">
        <v>9000</v>
      </c>
      <c r="K63" s="14"/>
      <c r="L63" s="14"/>
      <c r="M63" s="14"/>
      <c r="N63" s="14">
        <f t="shared" si="2"/>
        <v>9000</v>
      </c>
      <c r="O63" s="2">
        <f t="shared" si="1"/>
        <v>-9000</v>
      </c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25">
      <c r="A64" s="1">
        <v>3300</v>
      </c>
      <c r="B64" s="1" t="s">
        <v>255</v>
      </c>
      <c r="C64" s="1" t="s">
        <v>296</v>
      </c>
      <c r="D64" s="15">
        <v>0</v>
      </c>
      <c r="E64" s="15"/>
      <c r="F64" s="14"/>
      <c r="G64" s="15"/>
      <c r="H64" s="15"/>
      <c r="I64" s="14"/>
      <c r="J64" s="15"/>
      <c r="K64" s="14">
        <v>1130</v>
      </c>
      <c r="L64" s="14">
        <v>72253</v>
      </c>
      <c r="M64" s="14">
        <v>3736</v>
      </c>
      <c r="N64" s="14">
        <f t="shared" si="2"/>
        <v>77119</v>
      </c>
      <c r="O64" s="2">
        <f t="shared" si="1"/>
        <v>-77119</v>
      </c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25">
      <c r="A65" s="1">
        <v>3300</v>
      </c>
      <c r="B65" s="1" t="s">
        <v>99</v>
      </c>
      <c r="C65" s="1" t="s">
        <v>100</v>
      </c>
      <c r="D65" s="15">
        <v>0</v>
      </c>
      <c r="E65" s="14">
        <v>1120</v>
      </c>
      <c r="F65" s="15">
        <v>0</v>
      </c>
      <c r="G65" s="15">
        <v>0</v>
      </c>
      <c r="H65" s="14">
        <v>88000</v>
      </c>
      <c r="I65" s="15">
        <v>0</v>
      </c>
      <c r="J65" s="15">
        <v>0</v>
      </c>
      <c r="K65" s="14"/>
      <c r="L65" s="14"/>
      <c r="M65" s="14"/>
      <c r="N65" s="14">
        <f t="shared" si="2"/>
        <v>89120</v>
      </c>
      <c r="O65" s="2">
        <f t="shared" si="1"/>
        <v>-89120</v>
      </c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25">
      <c r="A66" s="1">
        <v>3400</v>
      </c>
      <c r="B66" s="1" t="s">
        <v>101</v>
      </c>
      <c r="C66" s="1" t="s">
        <v>102</v>
      </c>
      <c r="D66" s="14">
        <v>27500</v>
      </c>
      <c r="E66" s="15">
        <v>0</v>
      </c>
      <c r="F66" s="15">
        <v>0</v>
      </c>
      <c r="G66" s="15">
        <v>0</v>
      </c>
      <c r="H66" s="15">
        <v>4593.6000000000004</v>
      </c>
      <c r="I66" s="15">
        <v>0</v>
      </c>
      <c r="J66" s="15">
        <v>0</v>
      </c>
      <c r="K66" s="14"/>
      <c r="L66" s="14"/>
      <c r="M66" s="14"/>
      <c r="N66" s="14">
        <f t="shared" si="2"/>
        <v>4593.6000000000004</v>
      </c>
      <c r="O66" s="2">
        <f t="shared" si="1"/>
        <v>22906.400000000001</v>
      </c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25">
      <c r="A67" s="1">
        <v>3400</v>
      </c>
      <c r="B67" s="1" t="s">
        <v>103</v>
      </c>
      <c r="C67" s="1" t="s">
        <v>104</v>
      </c>
      <c r="D67" s="14">
        <v>7500</v>
      </c>
      <c r="E67" s="15">
        <v>0</v>
      </c>
      <c r="F67" s="15">
        <v>0</v>
      </c>
      <c r="G67" s="15">
        <v>0</v>
      </c>
      <c r="H67" s="15"/>
      <c r="I67" s="15"/>
      <c r="J67" s="15"/>
      <c r="K67" s="14"/>
      <c r="L67" s="14"/>
      <c r="M67" s="14"/>
      <c r="N67" s="14">
        <f t="shared" si="2"/>
        <v>0</v>
      </c>
      <c r="O67" s="2">
        <f t="shared" si="1"/>
        <v>7500</v>
      </c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25">
      <c r="A68" s="1">
        <v>3500</v>
      </c>
      <c r="B68" s="1" t="s">
        <v>105</v>
      </c>
      <c r="C68" s="1" t="s">
        <v>106</v>
      </c>
      <c r="D68" s="14">
        <v>85000</v>
      </c>
      <c r="E68" s="14">
        <v>9141.35</v>
      </c>
      <c r="F68" s="14">
        <v>12470.3</v>
      </c>
      <c r="G68" s="14">
        <v>41550.28</v>
      </c>
      <c r="H68" s="14">
        <v>14500</v>
      </c>
      <c r="I68" s="15">
        <v>0</v>
      </c>
      <c r="J68" s="14">
        <v>5308</v>
      </c>
      <c r="K68" s="14">
        <v>76840.23</v>
      </c>
      <c r="L68" s="14">
        <v>17636.82</v>
      </c>
      <c r="M68" s="14">
        <v>0</v>
      </c>
      <c r="N68" s="14">
        <f t="shared" si="2"/>
        <v>177446.97999999998</v>
      </c>
      <c r="O68" s="2">
        <f t="shared" si="1"/>
        <v>-92446.979999999981</v>
      </c>
      <c r="P68" s="1"/>
      <c r="Q68" s="1"/>
      <c r="R68" s="1"/>
      <c r="S68" s="1"/>
      <c r="T68" s="1"/>
      <c r="U68" s="1"/>
      <c r="V68" s="1"/>
      <c r="W68" s="1"/>
      <c r="X68" s="1"/>
    </row>
    <row r="69" spans="1:24" x14ac:dyDescent="0.25">
      <c r="A69" s="1">
        <v>3500</v>
      </c>
      <c r="B69" s="1" t="s">
        <v>107</v>
      </c>
      <c r="C69" s="1" t="s">
        <v>108</v>
      </c>
      <c r="D69" s="14">
        <v>4000</v>
      </c>
      <c r="E69" s="15">
        <v>0</v>
      </c>
      <c r="F69" s="15">
        <v>0</v>
      </c>
      <c r="G69" s="15">
        <v>0</v>
      </c>
      <c r="H69" s="15"/>
      <c r="I69" s="15"/>
      <c r="J69" s="15"/>
      <c r="K69" s="14"/>
      <c r="L69" s="14"/>
      <c r="M69" s="14"/>
      <c r="N69" s="14">
        <f t="shared" si="2"/>
        <v>0</v>
      </c>
      <c r="O69" s="2">
        <f t="shared" si="1"/>
        <v>4000</v>
      </c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25">
      <c r="A70" s="1">
        <v>3530</v>
      </c>
      <c r="B70" s="1" t="s">
        <v>109</v>
      </c>
      <c r="C70" s="1" t="s">
        <v>110</v>
      </c>
      <c r="D70" s="14">
        <v>3500</v>
      </c>
      <c r="E70" s="15">
        <v>0</v>
      </c>
      <c r="F70" s="15">
        <v>0</v>
      </c>
      <c r="G70" s="14">
        <v>1740</v>
      </c>
      <c r="H70" s="14"/>
      <c r="I70" s="14"/>
      <c r="J70" s="14"/>
      <c r="K70" s="14"/>
      <c r="L70" s="14"/>
      <c r="M70" s="14"/>
      <c r="N70" s="14">
        <f t="shared" si="2"/>
        <v>1740</v>
      </c>
      <c r="O70" s="2">
        <f t="shared" si="1"/>
        <v>1760</v>
      </c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25">
      <c r="A71" s="1">
        <v>3500</v>
      </c>
      <c r="B71" s="1" t="s">
        <v>111</v>
      </c>
      <c r="C71" s="1" t="s">
        <v>112</v>
      </c>
      <c r="D71" s="14">
        <v>5000</v>
      </c>
      <c r="E71" s="15">
        <v>0</v>
      </c>
      <c r="F71" s="15">
        <v>0</v>
      </c>
      <c r="G71" s="15">
        <v>0</v>
      </c>
      <c r="H71" s="15">
        <v>472.7</v>
      </c>
      <c r="I71" s="15">
        <v>0</v>
      </c>
      <c r="J71" s="15">
        <v>0</v>
      </c>
      <c r="K71" s="14">
        <v>15918.11</v>
      </c>
      <c r="L71" s="14">
        <v>5243.6</v>
      </c>
      <c r="M71" s="14">
        <v>4754</v>
      </c>
      <c r="N71" s="14">
        <f t="shared" si="2"/>
        <v>26388.410000000003</v>
      </c>
      <c r="O71" s="2">
        <f t="shared" si="1"/>
        <v>-21388.410000000003</v>
      </c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25">
      <c r="A72" s="1">
        <v>3500</v>
      </c>
      <c r="B72" s="1" t="s">
        <v>113</v>
      </c>
      <c r="C72" s="1" t="s">
        <v>114</v>
      </c>
      <c r="D72" s="14">
        <v>114000</v>
      </c>
      <c r="E72" s="14">
        <v>11396</v>
      </c>
      <c r="F72" s="14">
        <v>14598.4</v>
      </c>
      <c r="G72" s="14">
        <v>13190.8</v>
      </c>
      <c r="H72" s="14">
        <v>2900</v>
      </c>
      <c r="I72" s="14">
        <v>17322</v>
      </c>
      <c r="J72" s="15">
        <v>250</v>
      </c>
      <c r="K72" s="14"/>
      <c r="L72" s="14"/>
      <c r="M72" s="14"/>
      <c r="N72" s="14">
        <f t="shared" si="2"/>
        <v>59657.2</v>
      </c>
      <c r="O72" s="2">
        <f t="shared" si="1"/>
        <v>54342.8</v>
      </c>
      <c r="P72" s="1"/>
      <c r="Q72" s="1"/>
      <c r="R72" s="1"/>
      <c r="S72" s="1"/>
      <c r="T72" s="1"/>
      <c r="U72" s="1"/>
      <c r="V72" s="1"/>
      <c r="W72" s="1"/>
      <c r="X72" s="1"/>
    </row>
    <row r="73" spans="1:24" x14ac:dyDescent="0.25">
      <c r="A73" s="1">
        <v>3500</v>
      </c>
      <c r="B73" s="1" t="s">
        <v>115</v>
      </c>
      <c r="C73" s="1" t="s">
        <v>116</v>
      </c>
      <c r="D73" s="14">
        <v>80000</v>
      </c>
      <c r="E73" s="14">
        <v>7192</v>
      </c>
      <c r="F73" s="15">
        <v>0</v>
      </c>
      <c r="G73" s="15">
        <v>0</v>
      </c>
      <c r="H73" s="15"/>
      <c r="I73" s="15"/>
      <c r="J73" s="15"/>
      <c r="K73" s="14">
        <v>0</v>
      </c>
      <c r="L73" s="14">
        <v>928</v>
      </c>
      <c r="M73" s="14">
        <v>0</v>
      </c>
      <c r="N73" s="14">
        <f t="shared" si="2"/>
        <v>8120</v>
      </c>
      <c r="O73" s="2">
        <f t="shared" si="1"/>
        <v>71880</v>
      </c>
      <c r="P73" s="1"/>
      <c r="Q73" s="1"/>
      <c r="R73" s="1"/>
      <c r="S73" s="1"/>
      <c r="T73" s="1"/>
      <c r="U73" s="1"/>
      <c r="V73" s="1"/>
      <c r="W73" s="1"/>
      <c r="X73" s="1"/>
    </row>
    <row r="74" spans="1:24" x14ac:dyDescent="0.25">
      <c r="A74" s="1">
        <v>3500</v>
      </c>
      <c r="B74" s="1" t="s">
        <v>117</v>
      </c>
      <c r="C74" s="1" t="s">
        <v>118</v>
      </c>
      <c r="D74" s="14">
        <v>30000</v>
      </c>
      <c r="E74" s="15">
        <v>0</v>
      </c>
      <c r="F74" s="14">
        <v>45240</v>
      </c>
      <c r="G74" s="14">
        <v>43589.599999999999</v>
      </c>
      <c r="H74" s="14"/>
      <c r="I74" s="14"/>
      <c r="J74" s="14"/>
      <c r="K74" s="14"/>
      <c r="L74" s="14"/>
      <c r="M74" s="14"/>
      <c r="N74" s="14">
        <f t="shared" si="2"/>
        <v>88829.6</v>
      </c>
      <c r="O74" s="2">
        <f t="shared" si="1"/>
        <v>-58829.600000000006</v>
      </c>
      <c r="P74" s="1"/>
      <c r="Q74" s="1"/>
      <c r="R74" s="1"/>
      <c r="S74" s="1"/>
      <c r="T74" s="1"/>
      <c r="U74" s="1"/>
      <c r="V74" s="1"/>
      <c r="W74" s="1"/>
      <c r="X74" s="1"/>
    </row>
    <row r="75" spans="1:24" x14ac:dyDescent="0.25">
      <c r="A75" s="1">
        <v>3500</v>
      </c>
      <c r="B75" s="1" t="s">
        <v>119</v>
      </c>
      <c r="C75" s="1" t="s">
        <v>120</v>
      </c>
      <c r="D75" s="14">
        <v>9500</v>
      </c>
      <c r="E75" s="15">
        <v>0</v>
      </c>
      <c r="F75" s="15">
        <v>0</v>
      </c>
      <c r="G75" s="15">
        <v>0</v>
      </c>
      <c r="H75" s="15"/>
      <c r="I75" s="15"/>
      <c r="J75" s="15"/>
      <c r="K75" s="14"/>
      <c r="L75" s="14"/>
      <c r="M75" s="14"/>
      <c r="N75" s="14">
        <f t="shared" si="2"/>
        <v>0</v>
      </c>
      <c r="O75" s="2">
        <f t="shared" si="1"/>
        <v>9500</v>
      </c>
      <c r="P75" s="1"/>
      <c r="Q75" s="1"/>
      <c r="R75" s="1"/>
      <c r="S75" s="1"/>
      <c r="T75" s="1"/>
      <c r="U75" s="1"/>
      <c r="V75" s="1"/>
      <c r="W75" s="1"/>
      <c r="X75" s="1"/>
    </row>
    <row r="76" spans="1:24" x14ac:dyDescent="0.25">
      <c r="A76" s="1">
        <v>3600</v>
      </c>
      <c r="B76" s="1" t="s">
        <v>121</v>
      </c>
      <c r="C76" s="1" t="s">
        <v>122</v>
      </c>
      <c r="D76" s="14">
        <v>65000</v>
      </c>
      <c r="E76" s="14">
        <v>3190</v>
      </c>
      <c r="F76" s="15">
        <v>0</v>
      </c>
      <c r="G76" s="14">
        <v>10440</v>
      </c>
      <c r="H76" s="14">
        <v>5220</v>
      </c>
      <c r="I76" s="14">
        <v>4450</v>
      </c>
      <c r="J76" s="14">
        <v>2320</v>
      </c>
      <c r="K76" s="14">
        <v>2900</v>
      </c>
      <c r="L76" s="14">
        <v>0</v>
      </c>
      <c r="M76" s="14">
        <v>0</v>
      </c>
      <c r="N76" s="14">
        <f t="shared" si="2"/>
        <v>28520</v>
      </c>
      <c r="O76" s="2">
        <f t="shared" si="1"/>
        <v>36480</v>
      </c>
      <c r="P76" s="1"/>
      <c r="Q76" s="1"/>
      <c r="R76" s="1"/>
      <c r="S76" s="1"/>
      <c r="T76" s="1"/>
      <c r="U76" s="1"/>
      <c r="V76" s="1"/>
      <c r="W76" s="1"/>
      <c r="X76" s="1"/>
    </row>
    <row r="77" spans="1:24" x14ac:dyDescent="0.25">
      <c r="A77" s="1">
        <v>3700</v>
      </c>
      <c r="B77" s="1" t="s">
        <v>123</v>
      </c>
      <c r="C77" s="1" t="s">
        <v>124</v>
      </c>
      <c r="D77" s="14">
        <v>35000</v>
      </c>
      <c r="E77" s="15">
        <v>0</v>
      </c>
      <c r="F77" s="15">
        <v>0</v>
      </c>
      <c r="G77" s="15">
        <v>0</v>
      </c>
      <c r="H77" s="15"/>
      <c r="I77" s="15"/>
      <c r="J77" s="15"/>
      <c r="K77" s="14"/>
      <c r="L77" s="14"/>
      <c r="M77" s="14"/>
      <c r="N77" s="14">
        <f t="shared" si="2"/>
        <v>0</v>
      </c>
      <c r="O77" s="2">
        <f t="shared" si="1"/>
        <v>35000</v>
      </c>
      <c r="P77" s="1"/>
      <c r="Q77" s="1"/>
      <c r="R77" s="1"/>
      <c r="S77" s="1"/>
      <c r="T77" s="1"/>
      <c r="U77" s="1"/>
      <c r="V77" s="1"/>
      <c r="W77" s="1"/>
      <c r="X77" s="1"/>
    </row>
    <row r="78" spans="1:24" x14ac:dyDescent="0.25">
      <c r="A78" s="1">
        <v>3700</v>
      </c>
      <c r="B78" s="1" t="s">
        <v>125</v>
      </c>
      <c r="C78" s="1" t="s">
        <v>126</v>
      </c>
      <c r="D78" s="14">
        <v>80000</v>
      </c>
      <c r="E78" s="14">
        <v>1850</v>
      </c>
      <c r="F78" s="14">
        <v>12555.93</v>
      </c>
      <c r="G78" s="14">
        <v>15787.68</v>
      </c>
      <c r="H78" s="14">
        <v>1029.79</v>
      </c>
      <c r="I78" s="14">
        <v>8300.1200000000008</v>
      </c>
      <c r="J78" s="14">
        <v>13965.86</v>
      </c>
      <c r="K78" s="14">
        <v>7865.07</v>
      </c>
      <c r="L78" s="14">
        <v>22567.93</v>
      </c>
      <c r="M78" s="14">
        <v>0</v>
      </c>
      <c r="N78" s="14">
        <f t="shared" si="2"/>
        <v>83922.38</v>
      </c>
      <c r="O78" s="2">
        <f t="shared" si="1"/>
        <v>-3922.3800000000047</v>
      </c>
      <c r="P78" s="1"/>
      <c r="Q78" s="1"/>
      <c r="R78" s="1"/>
      <c r="S78" s="1"/>
      <c r="T78" s="1"/>
      <c r="U78" s="1"/>
      <c r="V78" s="1"/>
      <c r="W78" s="1"/>
      <c r="X78" s="1"/>
    </row>
    <row r="79" spans="1:24" x14ac:dyDescent="0.25">
      <c r="A79" s="1">
        <v>3800</v>
      </c>
      <c r="B79" s="1" t="s">
        <v>127</v>
      </c>
      <c r="C79" s="1" t="s">
        <v>128</v>
      </c>
      <c r="D79" s="14">
        <v>89000</v>
      </c>
      <c r="E79" s="15">
        <v>0</v>
      </c>
      <c r="F79" s="15">
        <v>0</v>
      </c>
      <c r="G79" s="15">
        <v>0</v>
      </c>
      <c r="H79" s="15"/>
      <c r="I79" s="15"/>
      <c r="J79" s="15"/>
      <c r="K79" s="14"/>
      <c r="L79" s="14"/>
      <c r="M79" s="14"/>
      <c r="N79" s="14">
        <f t="shared" si="2"/>
        <v>0</v>
      </c>
      <c r="O79" s="2">
        <f t="shared" si="1"/>
        <v>89000</v>
      </c>
      <c r="P79" s="1"/>
      <c r="Q79" s="1"/>
      <c r="R79" s="1"/>
      <c r="S79" s="1"/>
      <c r="T79" s="1"/>
      <c r="U79" s="1"/>
      <c r="V79" s="1"/>
      <c r="W79" s="1"/>
      <c r="X79" s="1"/>
    </row>
    <row r="80" spans="1:24" x14ac:dyDescent="0.25">
      <c r="A80" s="1">
        <v>3800</v>
      </c>
      <c r="B80" s="1" t="s">
        <v>129</v>
      </c>
      <c r="C80" s="1" t="s">
        <v>130</v>
      </c>
      <c r="D80" s="14">
        <v>184600.44</v>
      </c>
      <c r="E80" s="14">
        <v>6840</v>
      </c>
      <c r="F80" s="14">
        <v>47061</v>
      </c>
      <c r="G80" s="14">
        <v>73868.800000000003</v>
      </c>
      <c r="H80" s="14">
        <v>0</v>
      </c>
      <c r="I80" s="14">
        <v>0</v>
      </c>
      <c r="J80" s="14">
        <v>3480</v>
      </c>
      <c r="K80" s="14">
        <v>0</v>
      </c>
      <c r="L80" s="14">
        <v>580</v>
      </c>
      <c r="M80" s="14">
        <v>2030</v>
      </c>
      <c r="N80" s="14">
        <f t="shared" si="2"/>
        <v>133859.79999999999</v>
      </c>
      <c r="O80" s="2">
        <f t="shared" ref="O80:O107" si="5">D80-N80</f>
        <v>50740.640000000014</v>
      </c>
      <c r="P80" s="1"/>
      <c r="Q80" s="1"/>
      <c r="R80" s="1"/>
      <c r="S80" s="1"/>
      <c r="T80" s="1"/>
      <c r="U80" s="1"/>
      <c r="V80" s="1"/>
      <c r="W80" s="1"/>
      <c r="X80" s="1"/>
    </row>
    <row r="81" spans="1:24" x14ac:dyDescent="0.25">
      <c r="A81" s="1">
        <v>3800</v>
      </c>
      <c r="B81" s="1" t="s">
        <v>131</v>
      </c>
      <c r="C81" s="1" t="s">
        <v>132</v>
      </c>
      <c r="D81" s="14">
        <v>2500</v>
      </c>
      <c r="E81" s="15">
        <v>0</v>
      </c>
      <c r="F81" s="15">
        <v>0</v>
      </c>
      <c r="G81" s="15">
        <v>0</v>
      </c>
      <c r="H81" s="15"/>
      <c r="I81" s="15"/>
      <c r="J81" s="15"/>
      <c r="K81" s="14"/>
      <c r="L81" s="14"/>
      <c r="M81" s="14"/>
      <c r="N81" s="14">
        <f t="shared" si="2"/>
        <v>0</v>
      </c>
      <c r="O81" s="2">
        <f t="shared" si="5"/>
        <v>2500</v>
      </c>
      <c r="P81" s="1"/>
      <c r="Q81" s="1"/>
      <c r="R81" s="1"/>
      <c r="S81" s="1"/>
      <c r="T81" s="1"/>
      <c r="U81" s="1"/>
      <c r="V81" s="1"/>
      <c r="W81" s="1"/>
      <c r="X81" s="1"/>
    </row>
    <row r="82" spans="1:24" x14ac:dyDescent="0.25">
      <c r="A82" s="1">
        <v>3800</v>
      </c>
      <c r="B82" s="1" t="s">
        <v>133</v>
      </c>
      <c r="C82" s="1" t="s">
        <v>134</v>
      </c>
      <c r="D82" s="14">
        <v>2000</v>
      </c>
      <c r="E82" s="15">
        <v>0</v>
      </c>
      <c r="F82" s="15">
        <v>0</v>
      </c>
      <c r="G82" s="15">
        <v>0</v>
      </c>
      <c r="H82" s="15"/>
      <c r="I82" s="15"/>
      <c r="J82" s="15"/>
      <c r="K82" s="14"/>
      <c r="L82" s="14"/>
      <c r="M82" s="14"/>
      <c r="N82" s="14">
        <f t="shared" si="2"/>
        <v>0</v>
      </c>
      <c r="O82" s="2">
        <f t="shared" si="5"/>
        <v>2000</v>
      </c>
      <c r="P82" s="1"/>
      <c r="Q82" s="1"/>
      <c r="R82" s="1"/>
      <c r="S82" s="1"/>
      <c r="T82" s="1"/>
      <c r="U82" s="1"/>
      <c r="V82" s="1"/>
      <c r="W82" s="1"/>
      <c r="X82" s="1"/>
    </row>
    <row r="83" spans="1:24" x14ac:dyDescent="0.25">
      <c r="A83" s="1">
        <v>3900</v>
      </c>
      <c r="B83" s="1" t="s">
        <v>135</v>
      </c>
      <c r="C83" s="1" t="s">
        <v>136</v>
      </c>
      <c r="D83" s="15">
        <v>0</v>
      </c>
      <c r="E83" s="14">
        <v>13250</v>
      </c>
      <c r="F83" s="14">
        <v>27235</v>
      </c>
      <c r="G83" s="14">
        <v>1072.99</v>
      </c>
      <c r="H83" s="15">
        <v>0</v>
      </c>
      <c r="I83" s="14">
        <v>2606</v>
      </c>
      <c r="J83" s="14">
        <v>1868</v>
      </c>
      <c r="K83" s="14"/>
      <c r="L83" s="14"/>
      <c r="M83" s="14"/>
      <c r="N83" s="14">
        <f t="shared" si="2"/>
        <v>46031.99</v>
      </c>
      <c r="O83" s="2">
        <f t="shared" si="5"/>
        <v>-46031.99</v>
      </c>
      <c r="P83" s="1"/>
      <c r="Q83" s="1"/>
      <c r="R83" s="1"/>
      <c r="S83" s="1"/>
      <c r="T83" s="1"/>
      <c r="U83" s="1"/>
      <c r="V83" s="1"/>
      <c r="W83" s="1"/>
      <c r="X83" s="1"/>
    </row>
    <row r="84" spans="1:24" x14ac:dyDescent="0.25">
      <c r="A84" s="1">
        <v>3900</v>
      </c>
      <c r="B84" s="1" t="s">
        <v>137</v>
      </c>
      <c r="C84" s="1" t="s">
        <v>138</v>
      </c>
      <c r="D84" s="14">
        <v>10000</v>
      </c>
      <c r="E84" s="15">
        <v>0</v>
      </c>
      <c r="F84" s="15">
        <v>0</v>
      </c>
      <c r="G84" s="15">
        <v>0</v>
      </c>
      <c r="H84" s="15"/>
      <c r="I84" s="15"/>
      <c r="J84" s="15"/>
      <c r="K84" s="14"/>
      <c r="L84" s="14"/>
      <c r="M84" s="14"/>
      <c r="N84" s="14">
        <f t="shared" ref="N84:N107" si="6">SUM(E84:M84)</f>
        <v>0</v>
      </c>
      <c r="O84" s="2">
        <f t="shared" si="5"/>
        <v>10000</v>
      </c>
      <c r="P84" s="1"/>
      <c r="Q84" s="1"/>
      <c r="R84" s="1"/>
      <c r="S84" s="1"/>
      <c r="T84" s="1"/>
      <c r="U84" s="1"/>
      <c r="V84" s="1"/>
      <c r="W84" s="1"/>
      <c r="X84" s="1"/>
    </row>
    <row r="85" spans="1:24" x14ac:dyDescent="0.25">
      <c r="A85" s="1">
        <v>3900</v>
      </c>
      <c r="B85" s="1" t="s">
        <v>139</v>
      </c>
      <c r="C85" s="1" t="s">
        <v>140</v>
      </c>
      <c r="D85" s="15">
        <v>0</v>
      </c>
      <c r="E85" s="14">
        <v>131641</v>
      </c>
      <c r="F85" s="15">
        <v>0</v>
      </c>
      <c r="G85" s="15">
        <v>0</v>
      </c>
      <c r="H85" s="15"/>
      <c r="I85" s="15"/>
      <c r="J85" s="15"/>
      <c r="K85" s="14"/>
      <c r="L85" s="14"/>
      <c r="M85" s="14"/>
      <c r="N85" s="14">
        <f t="shared" si="6"/>
        <v>131641</v>
      </c>
      <c r="O85" s="2">
        <f t="shared" si="5"/>
        <v>-131641</v>
      </c>
      <c r="P85" s="1"/>
      <c r="Q85" s="1"/>
      <c r="R85" s="1"/>
      <c r="S85" s="1"/>
      <c r="T85" s="1"/>
      <c r="U85" s="1"/>
      <c r="V85" s="1"/>
      <c r="W85" s="1"/>
      <c r="X85" s="1"/>
    </row>
    <row r="86" spans="1:24" ht="24" x14ac:dyDescent="0.25">
      <c r="A86" s="20" t="s">
        <v>318</v>
      </c>
      <c r="B86" s="20">
        <v>4000</v>
      </c>
      <c r="C86" s="21" t="s">
        <v>322</v>
      </c>
      <c r="D86" s="24">
        <f>SUM(D87:D88)</f>
        <v>1040000</v>
      </c>
      <c r="E86" s="24">
        <f t="shared" ref="E86:O86" si="7">SUM(E87:E88)</f>
        <v>489878.68</v>
      </c>
      <c r="F86" s="24">
        <f t="shared" si="7"/>
        <v>143566.53999999998</v>
      </c>
      <c r="G86" s="24">
        <f t="shared" si="7"/>
        <v>68345.88</v>
      </c>
      <c r="H86" s="24">
        <f t="shared" si="7"/>
        <v>48464.21</v>
      </c>
      <c r="I86" s="24">
        <f t="shared" si="7"/>
        <v>87836.68</v>
      </c>
      <c r="J86" s="24">
        <f t="shared" si="7"/>
        <v>198481.23</v>
      </c>
      <c r="K86" s="24">
        <f t="shared" si="7"/>
        <v>95093.47</v>
      </c>
      <c r="L86" s="24">
        <f t="shared" si="7"/>
        <v>74583.23000000001</v>
      </c>
      <c r="M86" s="24">
        <f t="shared" si="7"/>
        <v>36170</v>
      </c>
      <c r="N86" s="24">
        <f t="shared" si="7"/>
        <v>1242419.9199999997</v>
      </c>
      <c r="O86" s="24">
        <f t="shared" si="7"/>
        <v>-202419.91999999978</v>
      </c>
      <c r="P86" s="1"/>
      <c r="Q86" s="1"/>
      <c r="R86" s="1"/>
      <c r="S86" s="1"/>
      <c r="T86" s="1"/>
      <c r="U86" s="1"/>
      <c r="V86" s="1"/>
      <c r="W86" s="1"/>
      <c r="X86" s="1"/>
    </row>
    <row r="87" spans="1:24" x14ac:dyDescent="0.25">
      <c r="A87" s="1">
        <v>4400</v>
      </c>
      <c r="B87" s="1" t="s">
        <v>141</v>
      </c>
      <c r="C87" s="1" t="s">
        <v>142</v>
      </c>
      <c r="D87" s="14">
        <v>925000</v>
      </c>
      <c r="E87" s="14">
        <v>481587.68</v>
      </c>
      <c r="F87" s="14">
        <v>125096.54</v>
      </c>
      <c r="G87" s="14">
        <v>57719.88</v>
      </c>
      <c r="H87" s="14">
        <v>43785.81</v>
      </c>
      <c r="I87" s="14">
        <v>76416.679999999993</v>
      </c>
      <c r="J87" s="14">
        <v>150963.23000000001</v>
      </c>
      <c r="K87" s="14">
        <v>92893.47</v>
      </c>
      <c r="L87" s="14">
        <v>63913.23</v>
      </c>
      <c r="M87" s="14">
        <v>29900</v>
      </c>
      <c r="N87" s="14">
        <f t="shared" si="6"/>
        <v>1122276.5199999998</v>
      </c>
      <c r="O87" s="2">
        <f t="shared" si="5"/>
        <v>-197276.51999999979</v>
      </c>
      <c r="P87" s="1"/>
      <c r="Q87" s="1"/>
      <c r="R87" s="1"/>
      <c r="S87" s="1"/>
      <c r="T87" s="1"/>
      <c r="U87" s="1"/>
      <c r="V87" s="1"/>
      <c r="W87" s="1"/>
      <c r="X87" s="1"/>
    </row>
    <row r="88" spans="1:24" x14ac:dyDescent="0.25">
      <c r="A88" s="1">
        <v>4400</v>
      </c>
      <c r="B88" s="1" t="s">
        <v>143</v>
      </c>
      <c r="C88" s="1" t="s">
        <v>144</v>
      </c>
      <c r="D88" s="14">
        <v>115000</v>
      </c>
      <c r="E88" s="14">
        <v>8291</v>
      </c>
      <c r="F88" s="14">
        <v>18470</v>
      </c>
      <c r="G88" s="14">
        <v>10626</v>
      </c>
      <c r="H88" s="14">
        <v>4678.3999999999996</v>
      </c>
      <c r="I88" s="14">
        <v>11420</v>
      </c>
      <c r="J88" s="14">
        <v>47518</v>
      </c>
      <c r="K88" s="14">
        <v>2200</v>
      </c>
      <c r="L88" s="14">
        <v>10670</v>
      </c>
      <c r="M88" s="14">
        <v>6270</v>
      </c>
      <c r="N88" s="14">
        <f t="shared" si="6"/>
        <v>120143.4</v>
      </c>
      <c r="O88" s="2">
        <f t="shared" si="5"/>
        <v>-5143.3999999999942</v>
      </c>
      <c r="P88" s="1"/>
      <c r="Q88" s="1"/>
      <c r="R88" s="1"/>
      <c r="S88" s="1"/>
      <c r="T88" s="1"/>
      <c r="U88" s="1"/>
      <c r="V88" s="1"/>
      <c r="W88" s="1"/>
      <c r="X88" s="1"/>
    </row>
    <row r="89" spans="1:24" x14ac:dyDescent="0.25">
      <c r="A89" s="20" t="s">
        <v>318</v>
      </c>
      <c r="B89" s="20">
        <v>5000</v>
      </c>
      <c r="C89" s="20" t="s">
        <v>321</v>
      </c>
      <c r="D89" s="24">
        <f>SUM(D90:D99)</f>
        <v>824100</v>
      </c>
      <c r="E89" s="24">
        <f t="shared" ref="E89:O89" si="8">SUM(E90:E99)</f>
        <v>0</v>
      </c>
      <c r="F89" s="24">
        <f t="shared" si="8"/>
        <v>4512.3999999999996</v>
      </c>
      <c r="G89" s="24">
        <f t="shared" si="8"/>
        <v>66690</v>
      </c>
      <c r="H89" s="24">
        <f t="shared" si="8"/>
        <v>0</v>
      </c>
      <c r="I89" s="24">
        <f t="shared" si="8"/>
        <v>0</v>
      </c>
      <c r="J89" s="24">
        <f t="shared" si="8"/>
        <v>13606</v>
      </c>
      <c r="K89" s="24">
        <f t="shared" si="8"/>
        <v>5335</v>
      </c>
      <c r="L89" s="24">
        <f t="shared" si="8"/>
        <v>0</v>
      </c>
      <c r="M89" s="24">
        <f t="shared" si="8"/>
        <v>0</v>
      </c>
      <c r="N89" s="24">
        <f t="shared" si="8"/>
        <v>90143.4</v>
      </c>
      <c r="O89" s="24">
        <f t="shared" si="8"/>
        <v>733956.6</v>
      </c>
      <c r="P89" s="1"/>
      <c r="Q89" s="1"/>
      <c r="R89" s="1"/>
      <c r="S89" s="1"/>
      <c r="T89" s="1"/>
      <c r="U89" s="1"/>
      <c r="V89" s="1"/>
      <c r="W89" s="1"/>
      <c r="X89" s="1"/>
    </row>
    <row r="90" spans="1:24" x14ac:dyDescent="0.25">
      <c r="A90" s="1">
        <v>5500</v>
      </c>
      <c r="B90" s="1" t="s">
        <v>145</v>
      </c>
      <c r="C90" s="1" t="s">
        <v>146</v>
      </c>
      <c r="D90" s="14">
        <v>25000</v>
      </c>
      <c r="E90" s="15">
        <v>0</v>
      </c>
      <c r="F90" s="14">
        <v>4512.3999999999996</v>
      </c>
      <c r="G90" s="14">
        <v>58700</v>
      </c>
      <c r="H90" s="14">
        <v>0</v>
      </c>
      <c r="I90" s="14">
        <v>0</v>
      </c>
      <c r="J90" s="14">
        <v>0</v>
      </c>
      <c r="K90" s="14"/>
      <c r="L90" s="14"/>
      <c r="M90" s="14"/>
      <c r="N90" s="14">
        <f t="shared" si="6"/>
        <v>63212.4</v>
      </c>
      <c r="O90" s="2">
        <f t="shared" si="5"/>
        <v>-38212.400000000001</v>
      </c>
      <c r="P90" s="1"/>
      <c r="Q90" s="1"/>
      <c r="R90" s="1"/>
      <c r="S90" s="1"/>
      <c r="T90" s="1"/>
      <c r="U90" s="1"/>
      <c r="V90" s="1"/>
      <c r="W90" s="1"/>
      <c r="X90" s="1"/>
    </row>
    <row r="91" spans="1:24" x14ac:dyDescent="0.25">
      <c r="A91" s="1">
        <v>5100</v>
      </c>
      <c r="B91" s="1" t="s">
        <v>147</v>
      </c>
      <c r="C91" s="1" t="s">
        <v>148</v>
      </c>
      <c r="D91" s="14">
        <v>233300</v>
      </c>
      <c r="E91" s="15">
        <v>0</v>
      </c>
      <c r="F91" s="15">
        <v>0</v>
      </c>
      <c r="G91" s="14">
        <v>7990</v>
      </c>
      <c r="H91" s="14"/>
      <c r="I91" s="14"/>
      <c r="J91" s="14">
        <v>13606</v>
      </c>
      <c r="K91" s="14">
        <v>5335</v>
      </c>
      <c r="L91" s="14"/>
      <c r="M91" s="14"/>
      <c r="N91" s="14">
        <f t="shared" si="6"/>
        <v>26931</v>
      </c>
      <c r="O91" s="2">
        <f t="shared" si="5"/>
        <v>206369</v>
      </c>
      <c r="P91" s="1"/>
      <c r="Q91" s="1"/>
      <c r="R91" s="1"/>
      <c r="S91" s="1"/>
      <c r="T91" s="1"/>
      <c r="U91" s="1"/>
      <c r="V91" s="1"/>
      <c r="W91" s="1"/>
      <c r="X91" s="1"/>
    </row>
    <row r="92" spans="1:24" x14ac:dyDescent="0.25">
      <c r="A92" s="1">
        <v>5200</v>
      </c>
      <c r="B92" s="1" t="s">
        <v>149</v>
      </c>
      <c r="C92" s="1" t="s">
        <v>150</v>
      </c>
      <c r="D92" s="14">
        <v>5000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4"/>
      <c r="L92" s="14"/>
      <c r="M92" s="14"/>
      <c r="N92" s="14">
        <f t="shared" si="6"/>
        <v>0</v>
      </c>
      <c r="O92" s="2">
        <f t="shared" si="5"/>
        <v>5000</v>
      </c>
      <c r="P92" s="1"/>
      <c r="Q92" s="1"/>
      <c r="R92" s="1"/>
      <c r="S92" s="1"/>
      <c r="T92" s="1"/>
      <c r="U92" s="1"/>
      <c r="V92" s="1"/>
      <c r="W92" s="1"/>
      <c r="X92" s="1"/>
    </row>
    <row r="93" spans="1:24" x14ac:dyDescent="0.25">
      <c r="A93" s="1">
        <v>5300</v>
      </c>
      <c r="B93" s="1" t="s">
        <v>151</v>
      </c>
      <c r="C93" s="1" t="s">
        <v>152</v>
      </c>
      <c r="D93" s="14">
        <v>20000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4"/>
      <c r="L93" s="14"/>
      <c r="M93" s="14"/>
      <c r="N93" s="14">
        <f t="shared" si="6"/>
        <v>0</v>
      </c>
      <c r="O93" s="2">
        <f t="shared" si="5"/>
        <v>20000</v>
      </c>
      <c r="P93" s="1"/>
      <c r="Q93" s="1"/>
      <c r="R93" s="1"/>
      <c r="S93" s="1"/>
      <c r="T93" s="1"/>
      <c r="U93" s="1"/>
      <c r="V93" s="1"/>
      <c r="W93" s="1"/>
      <c r="X93" s="1"/>
    </row>
    <row r="94" spans="1:24" x14ac:dyDescent="0.25">
      <c r="A94" s="1">
        <v>5400</v>
      </c>
      <c r="B94" s="1" t="s">
        <v>153</v>
      </c>
      <c r="C94" s="1" t="s">
        <v>154</v>
      </c>
      <c r="D94" s="14">
        <v>422920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4"/>
      <c r="L94" s="14"/>
      <c r="M94" s="14"/>
      <c r="N94" s="14">
        <f t="shared" si="6"/>
        <v>0</v>
      </c>
      <c r="O94" s="2">
        <f t="shared" si="5"/>
        <v>422920</v>
      </c>
      <c r="P94" s="1"/>
      <c r="Q94" s="1"/>
      <c r="R94" s="1"/>
      <c r="S94" s="1"/>
      <c r="T94" s="1"/>
      <c r="U94" s="1"/>
      <c r="V94" s="1"/>
      <c r="W94" s="1"/>
      <c r="X94" s="1"/>
    </row>
    <row r="95" spans="1:24" x14ac:dyDescent="0.25">
      <c r="A95" s="1">
        <v>5400</v>
      </c>
      <c r="B95" s="1" t="s">
        <v>155</v>
      </c>
      <c r="C95" s="1" t="s">
        <v>156</v>
      </c>
      <c r="D95" s="14">
        <v>5000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4"/>
      <c r="L95" s="14"/>
      <c r="M95" s="14"/>
      <c r="N95" s="14">
        <f t="shared" si="6"/>
        <v>0</v>
      </c>
      <c r="O95" s="2">
        <f t="shared" si="5"/>
        <v>5000</v>
      </c>
      <c r="P95" s="1"/>
      <c r="Q95" s="1"/>
      <c r="R95" s="1"/>
      <c r="S95" s="1"/>
      <c r="T95" s="1"/>
      <c r="U95" s="1"/>
      <c r="V95" s="1"/>
      <c r="W95" s="1"/>
      <c r="X95" s="1"/>
    </row>
    <row r="96" spans="1:24" x14ac:dyDescent="0.25">
      <c r="A96" s="1">
        <v>5500</v>
      </c>
      <c r="B96" s="1" t="s">
        <v>145</v>
      </c>
      <c r="C96" s="1" t="s">
        <v>157</v>
      </c>
      <c r="D96" s="14">
        <v>20880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4"/>
      <c r="L96" s="14"/>
      <c r="M96" s="14"/>
      <c r="N96" s="14">
        <f t="shared" si="6"/>
        <v>0</v>
      </c>
      <c r="O96" s="2">
        <f t="shared" si="5"/>
        <v>20880</v>
      </c>
      <c r="P96" s="1"/>
      <c r="Q96" s="1"/>
      <c r="R96" s="1"/>
      <c r="S96" s="1"/>
      <c r="T96" s="1"/>
      <c r="U96" s="1"/>
      <c r="V96" s="1"/>
      <c r="W96" s="1"/>
      <c r="X96" s="1"/>
    </row>
    <row r="97" spans="1:24" x14ac:dyDescent="0.25">
      <c r="A97" s="1">
        <v>5600</v>
      </c>
      <c r="B97" s="1" t="s">
        <v>158</v>
      </c>
      <c r="C97" s="1" t="s">
        <v>159</v>
      </c>
      <c r="D97" s="14">
        <v>3000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4"/>
      <c r="L97" s="14"/>
      <c r="M97" s="14"/>
      <c r="N97" s="14">
        <f t="shared" si="6"/>
        <v>0</v>
      </c>
      <c r="O97" s="2">
        <f t="shared" si="5"/>
        <v>3000</v>
      </c>
      <c r="P97" s="1"/>
      <c r="Q97" s="1"/>
      <c r="R97" s="1"/>
      <c r="S97" s="1"/>
      <c r="T97" s="1"/>
      <c r="U97" s="1"/>
      <c r="V97" s="1"/>
      <c r="W97" s="1"/>
      <c r="X97" s="1"/>
    </row>
    <row r="98" spans="1:24" x14ac:dyDescent="0.25">
      <c r="A98" s="1">
        <v>5900</v>
      </c>
      <c r="B98" s="1" t="s">
        <v>160</v>
      </c>
      <c r="C98" s="1" t="s">
        <v>161</v>
      </c>
      <c r="D98" s="14">
        <v>80000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4"/>
      <c r="L98" s="14"/>
      <c r="M98" s="14"/>
      <c r="N98" s="14">
        <f t="shared" si="6"/>
        <v>0</v>
      </c>
      <c r="O98" s="2">
        <f t="shared" si="5"/>
        <v>80000</v>
      </c>
      <c r="P98" s="1"/>
      <c r="Q98" s="1"/>
      <c r="R98" s="1"/>
      <c r="S98" s="1"/>
      <c r="T98" s="1"/>
      <c r="U98" s="1"/>
      <c r="V98" s="1"/>
      <c r="W98" s="1"/>
      <c r="X98" s="1"/>
    </row>
    <row r="99" spans="1:24" x14ac:dyDescent="0.25">
      <c r="A99" s="1">
        <v>5900</v>
      </c>
      <c r="B99" s="1" t="s">
        <v>162</v>
      </c>
      <c r="C99" s="1" t="s">
        <v>163</v>
      </c>
      <c r="D99" s="14">
        <v>9000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4"/>
      <c r="L99" s="14"/>
      <c r="M99" s="14"/>
      <c r="N99" s="14">
        <f t="shared" si="6"/>
        <v>0</v>
      </c>
      <c r="O99" s="2">
        <f t="shared" si="5"/>
        <v>9000</v>
      </c>
      <c r="P99" s="1"/>
      <c r="Q99" s="1"/>
      <c r="R99" s="1"/>
      <c r="S99" s="1"/>
      <c r="T99" s="1"/>
      <c r="U99" s="1"/>
      <c r="V99" s="1"/>
      <c r="W99" s="1"/>
      <c r="X99" s="1"/>
    </row>
    <row r="100" spans="1:24" x14ac:dyDescent="0.25">
      <c r="A100" s="20" t="s">
        <v>318</v>
      </c>
      <c r="B100" s="20">
        <v>6000</v>
      </c>
      <c r="C100" s="20" t="s">
        <v>320</v>
      </c>
      <c r="D100" s="24">
        <f>SUM(D101:D105)</f>
        <v>365469.56</v>
      </c>
      <c r="E100" s="24">
        <f t="shared" ref="E100:O100" si="9">SUM(E101:E105)</f>
        <v>0</v>
      </c>
      <c r="F100" s="24">
        <f t="shared" si="9"/>
        <v>0</v>
      </c>
      <c r="G100" s="24">
        <f t="shared" si="9"/>
        <v>232723.39</v>
      </c>
      <c r="H100" s="24">
        <f t="shared" si="9"/>
        <v>416021.03</v>
      </c>
      <c r="I100" s="24">
        <f t="shared" si="9"/>
        <v>281552.8</v>
      </c>
      <c r="J100" s="24">
        <f t="shared" si="9"/>
        <v>0</v>
      </c>
      <c r="K100" s="24">
        <f t="shared" si="9"/>
        <v>38886.550000000003</v>
      </c>
      <c r="L100" s="24">
        <f t="shared" si="9"/>
        <v>1789630.57</v>
      </c>
      <c r="M100" s="24">
        <f t="shared" si="9"/>
        <v>0</v>
      </c>
      <c r="N100" s="24">
        <f t="shared" si="9"/>
        <v>2758814.3400000003</v>
      </c>
      <c r="O100" s="24">
        <f t="shared" si="9"/>
        <v>-2393344.7800000003</v>
      </c>
      <c r="P100" s="1"/>
      <c r="Q100" s="1"/>
      <c r="R100" s="1"/>
      <c r="S100" s="1"/>
      <c r="T100" s="1"/>
      <c r="U100" s="1"/>
      <c r="V100" s="1"/>
      <c r="W100" s="1"/>
      <c r="X100" s="1"/>
    </row>
    <row r="101" spans="1:24" x14ac:dyDescent="0.25">
      <c r="A101" s="1">
        <v>6100</v>
      </c>
      <c r="B101" s="1"/>
      <c r="C101" s="1" t="s">
        <v>165</v>
      </c>
      <c r="D101" s="14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4"/>
      <c r="L101" s="14"/>
      <c r="M101" s="14"/>
      <c r="N101" s="14">
        <f t="shared" si="6"/>
        <v>0</v>
      </c>
      <c r="O101" s="2">
        <f t="shared" si="5"/>
        <v>0</v>
      </c>
      <c r="P101" s="1"/>
      <c r="Q101" s="1"/>
      <c r="R101" s="1"/>
      <c r="S101" s="1"/>
      <c r="T101" s="1"/>
      <c r="U101" s="1"/>
      <c r="V101" s="1"/>
      <c r="W101" s="1"/>
      <c r="X101" s="1"/>
    </row>
    <row r="102" spans="1:24" x14ac:dyDescent="0.25">
      <c r="A102" s="1">
        <v>6100</v>
      </c>
      <c r="B102" s="1" t="s">
        <v>164</v>
      </c>
      <c r="C102" s="1" t="s">
        <v>272</v>
      </c>
      <c r="D102" s="15">
        <v>0</v>
      </c>
      <c r="E102" s="15">
        <v>0</v>
      </c>
      <c r="F102" s="15">
        <v>0</v>
      </c>
      <c r="G102" s="15">
        <v>0</v>
      </c>
      <c r="H102" s="14"/>
      <c r="I102" s="15">
        <v>100110.56</v>
      </c>
      <c r="J102" s="14">
        <v>0</v>
      </c>
      <c r="K102" s="14"/>
      <c r="L102" s="14"/>
      <c r="M102" s="14"/>
      <c r="N102" s="14">
        <f t="shared" si="6"/>
        <v>100110.56</v>
      </c>
      <c r="O102" s="2">
        <f t="shared" si="5"/>
        <v>-100110.56</v>
      </c>
      <c r="P102" s="1"/>
      <c r="Q102" s="1"/>
      <c r="R102" s="1"/>
      <c r="S102" s="1"/>
      <c r="T102" s="1"/>
      <c r="U102" s="1"/>
      <c r="V102" s="1"/>
      <c r="W102" s="1"/>
      <c r="X102" s="1"/>
    </row>
    <row r="103" spans="1:24" x14ac:dyDescent="0.25">
      <c r="A103" s="1"/>
      <c r="B103" s="1" t="s">
        <v>284</v>
      </c>
      <c r="C103" s="1" t="s">
        <v>297</v>
      </c>
      <c r="D103" s="15">
        <v>0</v>
      </c>
      <c r="E103" s="15"/>
      <c r="F103" s="15"/>
      <c r="G103" s="15"/>
      <c r="H103" s="14"/>
      <c r="I103" s="15"/>
      <c r="J103" s="14"/>
      <c r="K103" s="14"/>
      <c r="L103" s="14">
        <v>1789630.57</v>
      </c>
      <c r="M103" s="14"/>
      <c r="N103" s="14">
        <f t="shared" si="6"/>
        <v>1789630.57</v>
      </c>
      <c r="O103" s="2">
        <f t="shared" si="5"/>
        <v>-1789630.57</v>
      </c>
      <c r="P103" s="1"/>
      <c r="Q103" s="1"/>
      <c r="R103" s="1"/>
      <c r="S103" s="1"/>
      <c r="T103" s="1"/>
      <c r="U103" s="1"/>
      <c r="V103" s="1"/>
      <c r="W103" s="1"/>
      <c r="X103" s="1"/>
    </row>
    <row r="104" spans="1:24" x14ac:dyDescent="0.25">
      <c r="A104" s="1"/>
      <c r="B104" s="1"/>
      <c r="C104" s="1" t="s">
        <v>274</v>
      </c>
      <c r="D104" s="15">
        <v>0</v>
      </c>
      <c r="E104" s="15">
        <v>0</v>
      </c>
      <c r="F104" s="15">
        <v>0</v>
      </c>
      <c r="G104" s="14">
        <v>232723.39</v>
      </c>
      <c r="H104" s="14">
        <v>416021.03</v>
      </c>
      <c r="I104" s="14">
        <v>87864.1</v>
      </c>
      <c r="J104" s="14">
        <v>0</v>
      </c>
      <c r="K104" s="14"/>
      <c r="L104" s="14"/>
      <c r="M104" s="14"/>
      <c r="N104" s="14">
        <f t="shared" si="6"/>
        <v>736608.52</v>
      </c>
      <c r="O104" s="2">
        <f t="shared" si="5"/>
        <v>-736608.52</v>
      </c>
      <c r="P104" s="1"/>
      <c r="Q104" s="1"/>
      <c r="R104" s="1"/>
      <c r="S104" s="1"/>
      <c r="T104" s="1"/>
      <c r="U104" s="1"/>
      <c r="V104" s="1"/>
      <c r="W104" s="1"/>
      <c r="X104" s="1"/>
    </row>
    <row r="105" spans="1:24" x14ac:dyDescent="0.25">
      <c r="A105" s="1">
        <v>6100</v>
      </c>
      <c r="B105" s="1" t="s">
        <v>166</v>
      </c>
      <c r="C105" s="1" t="s">
        <v>273</v>
      </c>
      <c r="D105" s="14">
        <v>365469.56</v>
      </c>
      <c r="E105" s="15">
        <v>0</v>
      </c>
      <c r="F105" s="15">
        <v>0</v>
      </c>
      <c r="G105" s="15">
        <v>0</v>
      </c>
      <c r="H105" s="15"/>
      <c r="I105" s="14">
        <v>93578.14</v>
      </c>
      <c r="J105" s="15">
        <v>0</v>
      </c>
      <c r="K105" s="14">
        <v>38886.550000000003</v>
      </c>
      <c r="L105" s="14"/>
      <c r="M105" s="14"/>
      <c r="N105" s="14">
        <f t="shared" si="6"/>
        <v>132464.69</v>
      </c>
      <c r="O105" s="2">
        <f t="shared" si="5"/>
        <v>233004.87</v>
      </c>
      <c r="P105" s="1"/>
      <c r="Q105" s="1"/>
      <c r="R105" s="1"/>
      <c r="S105" s="1"/>
      <c r="T105" s="1"/>
      <c r="U105" s="1"/>
      <c r="V105" s="1"/>
      <c r="W105" s="1"/>
      <c r="X105" s="1"/>
    </row>
    <row r="106" spans="1:24" x14ac:dyDescent="0.25">
      <c r="A106" s="20" t="s">
        <v>318</v>
      </c>
      <c r="B106" s="20">
        <v>9000</v>
      </c>
      <c r="C106" s="20" t="s">
        <v>317</v>
      </c>
      <c r="D106" s="24">
        <f>+D107</f>
        <v>498088</v>
      </c>
      <c r="E106" s="24">
        <f t="shared" ref="E106:O106" si="10">+E107</f>
        <v>0</v>
      </c>
      <c r="F106" s="24">
        <f t="shared" si="10"/>
        <v>0</v>
      </c>
      <c r="G106" s="24">
        <f t="shared" si="10"/>
        <v>0</v>
      </c>
      <c r="H106" s="24">
        <f t="shared" si="10"/>
        <v>0</v>
      </c>
      <c r="I106" s="24">
        <f t="shared" si="10"/>
        <v>0</v>
      </c>
      <c r="J106" s="24">
        <f t="shared" si="10"/>
        <v>0</v>
      </c>
      <c r="K106" s="24">
        <f t="shared" si="10"/>
        <v>0</v>
      </c>
      <c r="L106" s="24">
        <f t="shared" si="10"/>
        <v>0</v>
      </c>
      <c r="M106" s="24">
        <f t="shared" si="10"/>
        <v>0</v>
      </c>
      <c r="N106" s="24">
        <f t="shared" si="10"/>
        <v>0</v>
      </c>
      <c r="O106" s="24">
        <f t="shared" si="10"/>
        <v>498088</v>
      </c>
      <c r="P106" s="1"/>
      <c r="Q106" s="1"/>
      <c r="R106" s="1"/>
      <c r="S106" s="1"/>
      <c r="T106" s="1"/>
      <c r="U106" s="1"/>
      <c r="V106" s="1"/>
      <c r="W106" s="1"/>
      <c r="X106" s="1"/>
    </row>
    <row r="107" spans="1:24" x14ac:dyDescent="0.25">
      <c r="A107" s="1">
        <v>9900</v>
      </c>
      <c r="B107" s="1" t="s">
        <v>167</v>
      </c>
      <c r="C107" s="1" t="s">
        <v>168</v>
      </c>
      <c r="D107" s="14">
        <v>498088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/>
      <c r="L107" s="14"/>
      <c r="M107" s="14"/>
      <c r="N107" s="14">
        <f t="shared" si="6"/>
        <v>0</v>
      </c>
      <c r="O107" s="2">
        <f t="shared" si="5"/>
        <v>498088</v>
      </c>
      <c r="P107" s="1"/>
      <c r="Q107" s="1"/>
      <c r="R107" s="1"/>
      <c r="S107" s="1"/>
      <c r="T107" s="1"/>
      <c r="U107" s="1"/>
      <c r="V107" s="1"/>
      <c r="W107" s="1"/>
      <c r="X107" s="1"/>
    </row>
    <row r="108" spans="1:24" x14ac:dyDescent="0.25">
      <c r="A108" s="1" t="s">
        <v>169</v>
      </c>
      <c r="B108" s="1" t="s">
        <v>169</v>
      </c>
      <c r="C108" s="1"/>
      <c r="D108" s="6">
        <f>D16+D20+D53+D86+D89+D100+D106</f>
        <v>5410478.9999999991</v>
      </c>
      <c r="E108" s="6">
        <f t="shared" ref="E108:O108" si="11">E16+E20+E53+E86+E89+E100+E106</f>
        <v>989397.63</v>
      </c>
      <c r="F108" s="6">
        <f t="shared" si="11"/>
        <v>478144.88999999996</v>
      </c>
      <c r="G108" s="6">
        <f t="shared" si="11"/>
        <v>681590.53</v>
      </c>
      <c r="H108" s="6">
        <f t="shared" si="11"/>
        <v>764472</v>
      </c>
      <c r="I108" s="6">
        <f t="shared" si="11"/>
        <v>591746.81000000006</v>
      </c>
      <c r="J108" s="6">
        <f t="shared" si="11"/>
        <v>463016.49</v>
      </c>
      <c r="K108" s="6">
        <f t="shared" si="11"/>
        <v>604593.29</v>
      </c>
      <c r="L108" s="6">
        <f t="shared" si="11"/>
        <v>2105933.58</v>
      </c>
      <c r="M108" s="6">
        <f t="shared" si="11"/>
        <v>76384.570000000007</v>
      </c>
      <c r="N108" s="6">
        <f t="shared" si="11"/>
        <v>6755279.79</v>
      </c>
      <c r="O108" s="6">
        <f t="shared" si="11"/>
        <v>-1344800.79</v>
      </c>
      <c r="P108" s="1"/>
      <c r="Q108" s="1"/>
      <c r="R108" s="1"/>
      <c r="S108" s="1"/>
      <c r="T108" s="1"/>
      <c r="U108" s="1"/>
      <c r="V108" s="1"/>
      <c r="W108" s="1"/>
      <c r="X108" s="1"/>
    </row>
    <row r="109" spans="1:24" x14ac:dyDescent="0.25">
      <c r="A109" s="1"/>
      <c r="B109" s="1"/>
      <c r="C109" s="1" t="s">
        <v>165</v>
      </c>
      <c r="D109" s="1"/>
      <c r="E109" s="1"/>
      <c r="F109" s="1"/>
      <c r="G109" s="1"/>
      <c r="H109" s="2"/>
      <c r="I109" s="1"/>
      <c r="J109" s="2"/>
      <c r="K109" s="2"/>
      <c r="L109" s="2"/>
      <c r="M109" s="2"/>
      <c r="N109" s="2"/>
      <c r="O109" s="2"/>
      <c r="P109" s="1"/>
      <c r="Q109" s="1"/>
      <c r="R109" s="1"/>
      <c r="S109" s="1"/>
      <c r="T109" s="1"/>
      <c r="U109" s="1"/>
      <c r="V109" s="1"/>
      <c r="W109" s="1"/>
      <c r="X109" s="1"/>
    </row>
    <row r="110" spans="1:24" x14ac:dyDescent="0.25">
      <c r="A110" s="1"/>
      <c r="B110" s="1"/>
      <c r="C110" s="1"/>
      <c r="D110" s="1"/>
      <c r="E110" s="1"/>
      <c r="F110" s="1"/>
      <c r="G110" s="1"/>
      <c r="H110" s="2"/>
      <c r="I110" s="1"/>
      <c r="J110" s="2"/>
      <c r="K110" s="2"/>
      <c r="L110" s="2"/>
      <c r="M110" s="2"/>
      <c r="N110" s="2"/>
      <c r="O110" s="2"/>
      <c r="P110" s="1"/>
      <c r="Q110" s="1"/>
      <c r="R110" s="1"/>
      <c r="S110" s="1"/>
      <c r="T110" s="1"/>
      <c r="U110" s="1"/>
      <c r="V110" s="1"/>
      <c r="W110" s="1"/>
      <c r="X110" s="1"/>
    </row>
    <row r="111" spans="1:24" x14ac:dyDescent="0.25">
      <c r="A111" s="1"/>
      <c r="B111" s="1"/>
      <c r="C111" s="1"/>
      <c r="D111" s="1"/>
      <c r="E111" s="1"/>
      <c r="F111" s="1"/>
      <c r="G111" s="1"/>
      <c r="H111" s="2"/>
      <c r="I111" s="1"/>
      <c r="J111" s="2"/>
      <c r="K111" s="2"/>
      <c r="L111" s="2"/>
      <c r="M111" s="2"/>
      <c r="N111" s="1"/>
      <c r="O111" s="2"/>
      <c r="P111" s="1"/>
      <c r="Q111" s="1"/>
      <c r="R111" s="1"/>
      <c r="S111" s="1"/>
      <c r="T111" s="1"/>
      <c r="U111" s="1"/>
      <c r="V111" s="1"/>
      <c r="W111" s="1"/>
      <c r="X111" s="1"/>
    </row>
    <row r="112" spans="1:24" x14ac:dyDescent="0.25">
      <c r="A112" s="1"/>
      <c r="B112" s="1"/>
      <c r="C112" s="1"/>
      <c r="D112" s="3" t="s">
        <v>170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" x14ac:dyDescent="0.25">
      <c r="A114" s="1"/>
      <c r="B114" s="4" t="s">
        <v>14</v>
      </c>
      <c r="C114" s="4" t="s">
        <v>15</v>
      </c>
      <c r="D114" s="5" t="s">
        <v>16</v>
      </c>
      <c r="E114" s="4" t="s">
        <v>0</v>
      </c>
      <c r="F114" s="4" t="s">
        <v>1</v>
      </c>
      <c r="G114" s="4" t="s">
        <v>2</v>
      </c>
      <c r="H114" s="4" t="s">
        <v>3</v>
      </c>
      <c r="I114" s="4" t="s">
        <v>4</v>
      </c>
      <c r="J114" s="4" t="s">
        <v>5</v>
      </c>
      <c r="K114" s="18" t="s">
        <v>286</v>
      </c>
      <c r="L114" s="18" t="s">
        <v>287</v>
      </c>
      <c r="M114" s="18" t="s">
        <v>295</v>
      </c>
      <c r="N114" s="4" t="s">
        <v>17</v>
      </c>
      <c r="O114" s="5" t="s">
        <v>18</v>
      </c>
      <c r="P114" s="1"/>
      <c r="Q114" s="1"/>
      <c r="R114" s="1"/>
      <c r="S114" s="1"/>
      <c r="T114" s="1"/>
      <c r="U114" s="1"/>
      <c r="V114" s="1"/>
      <c r="W114" s="1"/>
      <c r="X114" s="1"/>
    </row>
    <row r="115" spans="1:24" x14ac:dyDescent="0.25">
      <c r="A115" s="20" t="s">
        <v>318</v>
      </c>
      <c r="B115" s="20">
        <v>6000</v>
      </c>
      <c r="C115" s="20" t="s">
        <v>320</v>
      </c>
      <c r="D115" s="22">
        <f>SUM(D116:D117)</f>
        <v>7010499</v>
      </c>
      <c r="E115" s="22">
        <f t="shared" ref="E115:O115" si="12">SUM(E116:E117)</f>
        <v>0</v>
      </c>
      <c r="F115" s="22">
        <f t="shared" si="12"/>
        <v>0</v>
      </c>
      <c r="G115" s="22">
        <f t="shared" si="12"/>
        <v>0</v>
      </c>
      <c r="H115" s="22">
        <f t="shared" si="12"/>
        <v>0</v>
      </c>
      <c r="I115" s="22">
        <f t="shared" si="12"/>
        <v>0</v>
      </c>
      <c r="J115" s="22">
        <f t="shared" si="12"/>
        <v>0</v>
      </c>
      <c r="K115" s="22">
        <f t="shared" si="12"/>
        <v>0</v>
      </c>
      <c r="L115" s="22">
        <f t="shared" si="12"/>
        <v>3737114</v>
      </c>
      <c r="M115" s="22">
        <f t="shared" si="12"/>
        <v>368429.68</v>
      </c>
      <c r="N115" s="22">
        <f t="shared" si="12"/>
        <v>4105543.6800000002</v>
      </c>
      <c r="O115" s="22">
        <f t="shared" si="12"/>
        <v>2904955.32</v>
      </c>
      <c r="P115" s="1"/>
      <c r="Q115" s="1"/>
      <c r="R115" s="1"/>
      <c r="S115" s="1"/>
      <c r="T115" s="1"/>
      <c r="U115" s="1"/>
      <c r="V115" s="1"/>
      <c r="W115" s="1"/>
      <c r="X115" s="1"/>
    </row>
    <row r="116" spans="1:24" x14ac:dyDescent="0.25">
      <c r="A116" s="1">
        <v>6100</v>
      </c>
      <c r="B116" s="1" t="s">
        <v>310</v>
      </c>
      <c r="C116" s="1" t="s">
        <v>311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3406307</v>
      </c>
      <c r="M116" s="2">
        <v>368429.68</v>
      </c>
      <c r="N116" s="2">
        <f>SUM(E116:M116)</f>
        <v>3774736.68</v>
      </c>
      <c r="O116" s="2">
        <f t="shared" ref="O116:O119" si="13">D116-N116</f>
        <v>-3774736.68</v>
      </c>
      <c r="P116" s="1"/>
      <c r="Q116" s="1"/>
      <c r="R116" s="1"/>
      <c r="S116" s="1"/>
      <c r="T116" s="1"/>
      <c r="U116" s="1"/>
      <c r="V116" s="1"/>
      <c r="W116" s="1"/>
      <c r="X116" s="1"/>
    </row>
    <row r="117" spans="1:24" x14ac:dyDescent="0.25">
      <c r="A117" s="1">
        <v>6100</v>
      </c>
      <c r="B117" s="1" t="s">
        <v>283</v>
      </c>
      <c r="C117" s="1" t="s">
        <v>171</v>
      </c>
      <c r="D117" s="2">
        <v>7010499</v>
      </c>
      <c r="E117" s="2">
        <v>0</v>
      </c>
      <c r="F117" s="2">
        <v>0</v>
      </c>
      <c r="G117" s="2">
        <v>0</v>
      </c>
      <c r="H117" s="2"/>
      <c r="I117" s="2"/>
      <c r="J117" s="2"/>
      <c r="K117" s="2"/>
      <c r="L117" s="2">
        <v>330807</v>
      </c>
      <c r="M117" s="2"/>
      <c r="N117" s="2">
        <f>SUM(E117:M117)</f>
        <v>330807</v>
      </c>
      <c r="O117" s="2">
        <f t="shared" si="13"/>
        <v>6679692</v>
      </c>
      <c r="P117" s="1"/>
      <c r="Q117" s="1"/>
      <c r="R117" s="1"/>
      <c r="S117" s="1"/>
      <c r="T117" s="1"/>
      <c r="U117" s="1"/>
      <c r="V117" s="1"/>
      <c r="W117" s="1"/>
      <c r="X117" s="1"/>
    </row>
    <row r="118" spans="1:24" x14ac:dyDescent="0.25">
      <c r="A118" s="20" t="s">
        <v>318</v>
      </c>
      <c r="B118" s="20">
        <v>8000</v>
      </c>
      <c r="C118" s="20" t="s">
        <v>319</v>
      </c>
      <c r="D118" s="29">
        <f>+D119</f>
        <v>0</v>
      </c>
      <c r="E118" s="29">
        <f t="shared" ref="E118:O118" si="14">+E119</f>
        <v>0</v>
      </c>
      <c r="F118" s="29">
        <f t="shared" si="14"/>
        <v>0</v>
      </c>
      <c r="G118" s="29">
        <f t="shared" si="14"/>
        <v>0</v>
      </c>
      <c r="H118" s="29">
        <f t="shared" si="14"/>
        <v>0</v>
      </c>
      <c r="I118" s="29">
        <f t="shared" si="14"/>
        <v>772463.4</v>
      </c>
      <c r="J118" s="29">
        <f t="shared" si="14"/>
        <v>0</v>
      </c>
      <c r="K118" s="29">
        <f t="shared" si="14"/>
        <v>0</v>
      </c>
      <c r="L118" s="29">
        <f t="shared" si="14"/>
        <v>0</v>
      </c>
      <c r="M118" s="29">
        <f t="shared" si="14"/>
        <v>0</v>
      </c>
      <c r="N118" s="29">
        <f t="shared" si="14"/>
        <v>772463.4</v>
      </c>
      <c r="O118" s="29">
        <f t="shared" si="14"/>
        <v>-772463.4</v>
      </c>
      <c r="P118" s="1"/>
      <c r="Q118" s="1"/>
      <c r="R118" s="1"/>
      <c r="S118" s="1"/>
      <c r="T118" s="1"/>
      <c r="U118" s="1"/>
      <c r="V118" s="1"/>
      <c r="W118" s="1"/>
      <c r="X118" s="1"/>
    </row>
    <row r="119" spans="1:24" x14ac:dyDescent="0.25">
      <c r="A119" s="1">
        <v>8000</v>
      </c>
      <c r="B119" s="1" t="s">
        <v>326</v>
      </c>
      <c r="C119" s="1" t="s">
        <v>275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772463.4</v>
      </c>
      <c r="J119" s="2">
        <v>0</v>
      </c>
      <c r="K119" s="2"/>
      <c r="L119" s="2"/>
      <c r="M119" s="2"/>
      <c r="N119" s="2">
        <f>SUM(E119:M119)</f>
        <v>772463.4</v>
      </c>
      <c r="O119" s="2">
        <f t="shared" si="13"/>
        <v>-772463.4</v>
      </c>
      <c r="P119" s="1"/>
      <c r="Q119" s="1"/>
      <c r="R119" s="1"/>
      <c r="S119" s="1"/>
      <c r="T119" s="1"/>
      <c r="U119" s="1"/>
      <c r="V119" s="1"/>
      <c r="W119" s="1"/>
      <c r="X119" s="1"/>
    </row>
    <row r="120" spans="1:24" x14ac:dyDescent="0.25">
      <c r="A120" s="1"/>
      <c r="B120" s="1"/>
      <c r="C120" s="1"/>
      <c r="D120" s="7">
        <f>D115+D118</f>
        <v>7010499</v>
      </c>
      <c r="E120" s="7">
        <f>E115+E118</f>
        <v>0</v>
      </c>
      <c r="F120" s="7">
        <f>F115+F118</f>
        <v>0</v>
      </c>
      <c r="G120" s="7">
        <f>G115+G118</f>
        <v>0</v>
      </c>
      <c r="H120" s="7">
        <f>H115+H118</f>
        <v>0</v>
      </c>
      <c r="I120" s="7">
        <f>I115+I118</f>
        <v>772463.4</v>
      </c>
      <c r="J120" s="7">
        <f>J115+J118</f>
        <v>0</v>
      </c>
      <c r="K120" s="7">
        <f>K115+K118</f>
        <v>0</v>
      </c>
      <c r="L120" s="7">
        <f>L115+L118</f>
        <v>3737114</v>
      </c>
      <c r="M120" s="7">
        <f>M115+M118</f>
        <v>368429.68</v>
      </c>
      <c r="N120" s="7">
        <f>N115+N118</f>
        <v>4878007.08</v>
      </c>
      <c r="O120" s="7">
        <f>O115+O118</f>
        <v>2132491.92</v>
      </c>
      <c r="P120" s="1"/>
      <c r="Q120" s="1"/>
      <c r="R120" s="1"/>
      <c r="S120" s="1"/>
      <c r="T120" s="1"/>
      <c r="U120" s="1"/>
      <c r="V120" s="1"/>
      <c r="W120" s="1"/>
      <c r="X120" s="1"/>
    </row>
    <row r="121" spans="1:2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2"/>
      <c r="O121" s="2"/>
      <c r="P121" s="1"/>
      <c r="Q121" s="1"/>
      <c r="R121" s="1"/>
      <c r="S121" s="1"/>
      <c r="T121" s="1"/>
      <c r="U121" s="1"/>
      <c r="V121" s="1"/>
      <c r="W121" s="1"/>
      <c r="X121" s="1"/>
    </row>
    <row r="122" spans="1:2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2"/>
      <c r="O122" s="2"/>
      <c r="P122" s="1"/>
      <c r="Q122" s="1"/>
      <c r="R122" s="1"/>
      <c r="S122" s="1"/>
      <c r="T122" s="1"/>
      <c r="U122" s="1"/>
      <c r="V122" s="1"/>
      <c r="W122" s="1"/>
      <c r="X122" s="1"/>
    </row>
    <row r="123" spans="1:2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1"/>
      <c r="Q123" s="1"/>
      <c r="R123" s="1"/>
      <c r="S123" s="1"/>
      <c r="T123" s="1"/>
      <c r="U123" s="1"/>
      <c r="V123" s="1"/>
      <c r="W123" s="1"/>
      <c r="X123" s="1"/>
    </row>
    <row r="124" spans="1:24" x14ac:dyDescent="0.25">
      <c r="A124" s="1"/>
      <c r="B124" s="1"/>
      <c r="C124" s="1"/>
      <c r="D124" s="3" t="s">
        <v>172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24" x14ac:dyDescent="0.25">
      <c r="A126" s="1"/>
      <c r="B126" s="4" t="s">
        <v>14</v>
      </c>
      <c r="C126" s="4" t="s">
        <v>15</v>
      </c>
      <c r="D126" s="5" t="s">
        <v>16</v>
      </c>
      <c r="E126" s="4" t="s">
        <v>0</v>
      </c>
      <c r="F126" s="4" t="s">
        <v>1</v>
      </c>
      <c r="G126" s="4" t="s">
        <v>2</v>
      </c>
      <c r="H126" s="4" t="s">
        <v>3</v>
      </c>
      <c r="I126" s="4" t="s">
        <v>4</v>
      </c>
      <c r="J126" s="4" t="s">
        <v>5</v>
      </c>
      <c r="K126" s="18" t="s">
        <v>286</v>
      </c>
      <c r="L126" s="18" t="s">
        <v>287</v>
      </c>
      <c r="M126" s="18" t="s">
        <v>295</v>
      </c>
      <c r="N126" s="4" t="s">
        <v>17</v>
      </c>
      <c r="O126" s="5" t="s">
        <v>18</v>
      </c>
      <c r="P126" s="1"/>
      <c r="Q126" s="1"/>
      <c r="R126" s="1"/>
      <c r="S126" s="1"/>
      <c r="T126" s="1"/>
      <c r="U126" s="1"/>
      <c r="V126" s="1"/>
      <c r="W126" s="1"/>
      <c r="X126" s="1"/>
    </row>
    <row r="127" spans="1:24" x14ac:dyDescent="0.25">
      <c r="A127" s="20" t="s">
        <v>318</v>
      </c>
      <c r="B127" s="20">
        <v>1000</v>
      </c>
      <c r="C127" s="20" t="s">
        <v>325</v>
      </c>
      <c r="D127" s="22">
        <f>SUM(D128:D132)</f>
        <v>4225460</v>
      </c>
      <c r="E127" s="22">
        <f t="shared" ref="E127:O127" si="15">SUM(E128:E132)</f>
        <v>215491</v>
      </c>
      <c r="F127" s="22">
        <f t="shared" si="15"/>
        <v>220295</v>
      </c>
      <c r="G127" s="22">
        <f t="shared" si="15"/>
        <v>226120</v>
      </c>
      <c r="H127" s="22">
        <f t="shared" si="15"/>
        <v>242440</v>
      </c>
      <c r="I127" s="22">
        <f t="shared" si="15"/>
        <v>234850</v>
      </c>
      <c r="J127" s="22">
        <f t="shared" si="15"/>
        <v>270707</v>
      </c>
      <c r="K127" s="22">
        <f t="shared" si="15"/>
        <v>248758</v>
      </c>
      <c r="L127" s="22">
        <f t="shared" si="15"/>
        <v>563791</v>
      </c>
      <c r="M127" s="22">
        <f t="shared" si="15"/>
        <v>250270</v>
      </c>
      <c r="N127" s="22">
        <f t="shared" si="15"/>
        <v>2472722</v>
      </c>
      <c r="O127" s="22">
        <f t="shared" si="15"/>
        <v>1752738</v>
      </c>
      <c r="P127" s="1"/>
      <c r="Q127" s="1"/>
      <c r="R127" s="1"/>
      <c r="S127" s="1"/>
      <c r="T127" s="1"/>
      <c r="U127" s="1"/>
      <c r="V127" s="1"/>
      <c r="W127" s="1"/>
      <c r="X127" s="1"/>
    </row>
    <row r="128" spans="1:24" x14ac:dyDescent="0.25">
      <c r="A128" s="1">
        <v>1100</v>
      </c>
      <c r="B128" s="1" t="s">
        <v>173</v>
      </c>
      <c r="C128" s="1" t="s">
        <v>174</v>
      </c>
      <c r="D128" s="2">
        <v>3529680</v>
      </c>
      <c r="E128" s="1">
        <v>0</v>
      </c>
      <c r="F128" s="1">
        <v>0</v>
      </c>
      <c r="G128" s="1">
        <v>0</v>
      </c>
      <c r="H128" s="2"/>
      <c r="I128" s="2"/>
      <c r="J128" s="2"/>
      <c r="K128" s="2"/>
      <c r="L128" s="2"/>
      <c r="M128" s="2"/>
      <c r="N128" s="2">
        <f>SUM(E128:M128)</f>
        <v>0</v>
      </c>
      <c r="O128" s="2">
        <f t="shared" ref="O128:O156" si="16">D128-N128</f>
        <v>3529680</v>
      </c>
      <c r="P128" s="1"/>
      <c r="Q128" s="1"/>
      <c r="R128" s="1"/>
      <c r="S128" s="1"/>
      <c r="T128" s="1"/>
      <c r="U128" s="1"/>
      <c r="V128" s="1"/>
      <c r="W128" s="1"/>
      <c r="X128" s="1"/>
    </row>
    <row r="129" spans="1:24" x14ac:dyDescent="0.25">
      <c r="A129" s="1">
        <v>1000</v>
      </c>
      <c r="B129" s="1" t="s">
        <v>173</v>
      </c>
      <c r="C129" s="1" t="s">
        <v>175</v>
      </c>
      <c r="D129" s="1">
        <v>0</v>
      </c>
      <c r="E129" s="2">
        <v>210991</v>
      </c>
      <c r="F129" s="14">
        <v>215795</v>
      </c>
      <c r="G129" s="14">
        <v>221620</v>
      </c>
      <c r="H129" s="14">
        <v>212440</v>
      </c>
      <c r="I129" s="14">
        <v>230800</v>
      </c>
      <c r="J129" s="14">
        <v>248242</v>
      </c>
      <c r="K129" s="14">
        <v>244858</v>
      </c>
      <c r="L129" s="14">
        <v>249160</v>
      </c>
      <c r="M129" s="14">
        <v>246070</v>
      </c>
      <c r="N129" s="2">
        <f t="shared" ref="N129:N156" si="17">SUM(E129:M129)</f>
        <v>2079976</v>
      </c>
      <c r="O129" s="2">
        <f t="shared" si="16"/>
        <v>-2079976</v>
      </c>
      <c r="P129" s="1"/>
      <c r="Q129" s="1"/>
      <c r="R129" s="1"/>
      <c r="S129" s="1"/>
      <c r="T129" s="1"/>
      <c r="U129" s="1"/>
      <c r="V129" s="1"/>
      <c r="W129" s="1"/>
      <c r="X129" s="1"/>
    </row>
    <row r="130" spans="1:24" x14ac:dyDescent="0.25">
      <c r="A130" s="1">
        <v>1300</v>
      </c>
      <c r="B130" s="1" t="s">
        <v>176</v>
      </c>
      <c r="C130" s="1" t="s">
        <v>177</v>
      </c>
      <c r="D130" s="2">
        <v>588280</v>
      </c>
      <c r="E130" s="1">
        <v>0</v>
      </c>
      <c r="F130" s="15">
        <v>0</v>
      </c>
      <c r="G130" s="15">
        <v>0</v>
      </c>
      <c r="H130" s="14"/>
      <c r="I130" s="14"/>
      <c r="J130" s="14"/>
      <c r="K130" s="14"/>
      <c r="L130" s="14">
        <v>304731</v>
      </c>
      <c r="M130" s="14"/>
      <c r="N130" s="2">
        <f t="shared" si="17"/>
        <v>304731</v>
      </c>
      <c r="O130" s="2">
        <f t="shared" si="16"/>
        <v>283549</v>
      </c>
      <c r="P130" s="1"/>
      <c r="Q130" s="1"/>
      <c r="R130" s="1"/>
      <c r="S130" s="1"/>
      <c r="T130" s="1"/>
      <c r="U130" s="1"/>
      <c r="V130" s="1"/>
      <c r="W130" s="1"/>
      <c r="X130" s="1"/>
    </row>
    <row r="131" spans="1:24" x14ac:dyDescent="0.25">
      <c r="A131" s="1">
        <v>1300</v>
      </c>
      <c r="B131" s="1" t="s">
        <v>178</v>
      </c>
      <c r="C131" s="1" t="s">
        <v>179</v>
      </c>
      <c r="D131" s="2">
        <v>57500</v>
      </c>
      <c r="E131" s="1">
        <v>0</v>
      </c>
      <c r="F131" s="15">
        <v>0</v>
      </c>
      <c r="G131" s="15">
        <v>0</v>
      </c>
      <c r="H131" s="14">
        <v>25800</v>
      </c>
      <c r="I131" s="14"/>
      <c r="J131" s="14">
        <v>18265</v>
      </c>
      <c r="K131" s="14"/>
      <c r="L131" s="14">
        <v>4500</v>
      </c>
      <c r="M131" s="14"/>
      <c r="N131" s="2">
        <f t="shared" si="17"/>
        <v>48565</v>
      </c>
      <c r="O131" s="2">
        <f t="shared" si="16"/>
        <v>8935</v>
      </c>
      <c r="P131" s="1"/>
      <c r="Q131" s="1"/>
      <c r="R131" s="1"/>
      <c r="S131" s="1"/>
      <c r="T131" s="1"/>
      <c r="U131" s="1"/>
      <c r="V131" s="1"/>
      <c r="W131" s="1"/>
      <c r="X131" s="1"/>
    </row>
    <row r="132" spans="1:24" x14ac:dyDescent="0.25">
      <c r="A132" s="1">
        <v>1400</v>
      </c>
      <c r="B132" s="1" t="s">
        <v>180</v>
      </c>
      <c r="C132" s="1" t="s">
        <v>181</v>
      </c>
      <c r="D132" s="2">
        <v>50000</v>
      </c>
      <c r="E132" s="2">
        <v>4500</v>
      </c>
      <c r="F132" s="14">
        <v>4500</v>
      </c>
      <c r="G132" s="14">
        <v>4500</v>
      </c>
      <c r="H132" s="14">
        <v>4200</v>
      </c>
      <c r="I132" s="14">
        <v>4050</v>
      </c>
      <c r="J132" s="14">
        <v>4200</v>
      </c>
      <c r="K132" s="14">
        <v>3900</v>
      </c>
      <c r="L132" s="14">
        <v>5400</v>
      </c>
      <c r="M132" s="14">
        <v>4200</v>
      </c>
      <c r="N132" s="2">
        <f t="shared" si="17"/>
        <v>39450</v>
      </c>
      <c r="O132" s="2">
        <f t="shared" si="16"/>
        <v>10550</v>
      </c>
      <c r="P132" s="1"/>
      <c r="Q132" s="1"/>
      <c r="R132" s="1"/>
      <c r="S132" s="1"/>
      <c r="T132" s="1"/>
      <c r="U132" s="1"/>
      <c r="V132" s="1"/>
      <c r="W132" s="1"/>
      <c r="X132" s="1"/>
    </row>
    <row r="133" spans="1:24" x14ac:dyDescent="0.25">
      <c r="A133" s="20" t="s">
        <v>318</v>
      </c>
      <c r="B133" s="20">
        <v>2000</v>
      </c>
      <c r="C133" s="20" t="s">
        <v>324</v>
      </c>
      <c r="D133" s="7">
        <f>SUM(D134:D141)</f>
        <v>1797005</v>
      </c>
      <c r="E133" s="7">
        <f t="shared" ref="E133:O133" si="18">SUM(E134:E141)</f>
        <v>0</v>
      </c>
      <c r="F133" s="7">
        <f t="shared" si="18"/>
        <v>366652.32</v>
      </c>
      <c r="G133" s="7">
        <f t="shared" si="18"/>
        <v>189747.67</v>
      </c>
      <c r="H133" s="7">
        <f t="shared" si="18"/>
        <v>87725.86</v>
      </c>
      <c r="I133" s="7">
        <f t="shared" si="18"/>
        <v>194623.67</v>
      </c>
      <c r="J133" s="7">
        <f t="shared" si="18"/>
        <v>8449.52</v>
      </c>
      <c r="K133" s="7">
        <f t="shared" si="18"/>
        <v>161335.43</v>
      </c>
      <c r="L133" s="7">
        <f t="shared" si="18"/>
        <v>532982.37</v>
      </c>
      <c r="M133" s="7">
        <f t="shared" si="18"/>
        <v>68658.710000000006</v>
      </c>
      <c r="N133" s="7">
        <f t="shared" si="18"/>
        <v>1610175.55</v>
      </c>
      <c r="O133" s="7">
        <f t="shared" si="18"/>
        <v>186829.45</v>
      </c>
      <c r="P133" s="1"/>
      <c r="Q133" s="1"/>
      <c r="R133" s="1"/>
      <c r="S133" s="1"/>
      <c r="T133" s="1"/>
      <c r="U133" s="1"/>
      <c r="V133" s="1"/>
      <c r="W133" s="1"/>
      <c r="X133" s="1"/>
    </row>
    <row r="134" spans="1:24" x14ac:dyDescent="0.25">
      <c r="A134" s="1">
        <v>2100</v>
      </c>
      <c r="B134" s="1" t="s">
        <v>25</v>
      </c>
      <c r="C134" s="1" t="s">
        <v>26</v>
      </c>
      <c r="D134" s="2">
        <v>24000</v>
      </c>
      <c r="E134" s="1">
        <v>0</v>
      </c>
      <c r="F134" s="15">
        <v>0</v>
      </c>
      <c r="G134" s="15">
        <v>0</v>
      </c>
      <c r="H134" s="14"/>
      <c r="I134" s="14"/>
      <c r="J134" s="14"/>
      <c r="K134" s="14"/>
      <c r="L134" s="14"/>
      <c r="M134" s="14"/>
      <c r="N134" s="2">
        <f t="shared" si="17"/>
        <v>0</v>
      </c>
      <c r="O134" s="2">
        <f t="shared" si="16"/>
        <v>24000</v>
      </c>
      <c r="P134" s="1"/>
      <c r="Q134" s="1"/>
      <c r="R134" s="1"/>
      <c r="S134" s="1"/>
      <c r="T134" s="1"/>
      <c r="U134" s="1"/>
      <c r="V134" s="1"/>
      <c r="W134" s="1"/>
      <c r="X134" s="1"/>
    </row>
    <row r="135" spans="1:24" x14ac:dyDescent="0.25">
      <c r="A135" s="1">
        <v>2100</v>
      </c>
      <c r="B135" s="1" t="s">
        <v>27</v>
      </c>
      <c r="C135" s="1" t="s">
        <v>28</v>
      </c>
      <c r="D135" s="2">
        <v>3500</v>
      </c>
      <c r="E135" s="1">
        <v>0</v>
      </c>
      <c r="F135" s="15">
        <v>0</v>
      </c>
      <c r="G135" s="15">
        <v>0</v>
      </c>
      <c r="H135" s="14"/>
      <c r="I135" s="14"/>
      <c r="J135" s="14"/>
      <c r="K135" s="14"/>
      <c r="L135" s="14"/>
      <c r="M135" s="14"/>
      <c r="N135" s="2">
        <f t="shared" si="17"/>
        <v>0</v>
      </c>
      <c r="O135" s="2">
        <f t="shared" si="16"/>
        <v>3500</v>
      </c>
      <c r="P135" s="1"/>
      <c r="Q135" s="1"/>
      <c r="R135" s="1"/>
      <c r="S135" s="1"/>
      <c r="T135" s="1"/>
      <c r="U135" s="1"/>
      <c r="V135" s="1"/>
      <c r="W135" s="1"/>
      <c r="X135" s="1"/>
    </row>
    <row r="136" spans="1:24" x14ac:dyDescent="0.25">
      <c r="A136" s="1">
        <v>2400</v>
      </c>
      <c r="B136" s="1" t="s">
        <v>47</v>
      </c>
      <c r="C136" s="1" t="s">
        <v>290</v>
      </c>
      <c r="D136" s="2"/>
      <c r="E136" s="1"/>
      <c r="F136" s="15"/>
      <c r="G136" s="15"/>
      <c r="H136" s="14"/>
      <c r="I136" s="14"/>
      <c r="J136" s="14"/>
      <c r="K136" s="14"/>
      <c r="L136" s="14">
        <v>292332.14</v>
      </c>
      <c r="M136" s="14"/>
      <c r="N136" s="2">
        <f t="shared" si="17"/>
        <v>292332.14</v>
      </c>
      <c r="O136" s="2">
        <f t="shared" si="16"/>
        <v>-292332.14</v>
      </c>
      <c r="P136" s="1"/>
      <c r="Q136" s="1"/>
      <c r="R136" s="1"/>
      <c r="S136" s="1"/>
      <c r="T136" s="1"/>
      <c r="U136" s="1"/>
      <c r="V136" s="1"/>
      <c r="W136" s="1"/>
      <c r="X136" s="1"/>
    </row>
    <row r="137" spans="1:24" x14ac:dyDescent="0.25">
      <c r="A137" s="1">
        <v>2600</v>
      </c>
      <c r="B137" s="1" t="s">
        <v>67</v>
      </c>
      <c r="C137" s="1" t="s">
        <v>68</v>
      </c>
      <c r="D137" s="2">
        <v>1540745</v>
      </c>
      <c r="E137" s="1">
        <v>0</v>
      </c>
      <c r="F137" s="14">
        <v>324615.8</v>
      </c>
      <c r="G137" s="14">
        <v>189747.67</v>
      </c>
      <c r="H137" s="14">
        <v>79725.850000000006</v>
      </c>
      <c r="I137" s="14">
        <v>68827.520000000004</v>
      </c>
      <c r="J137" s="14">
        <v>0</v>
      </c>
      <c r="K137" s="14">
        <v>158925.44</v>
      </c>
      <c r="L137" s="14">
        <v>231633.22</v>
      </c>
      <c r="M137" s="14">
        <v>68658.710000000006</v>
      </c>
      <c r="N137" s="2">
        <f t="shared" si="17"/>
        <v>1122134.21</v>
      </c>
      <c r="O137" s="2">
        <f t="shared" si="16"/>
        <v>418610.79000000004</v>
      </c>
      <c r="P137" s="1"/>
      <c r="Q137" s="1"/>
      <c r="R137" s="1"/>
      <c r="S137" s="1"/>
      <c r="T137" s="1"/>
      <c r="U137" s="1"/>
      <c r="V137" s="1"/>
      <c r="W137" s="1"/>
      <c r="X137" s="1"/>
    </row>
    <row r="138" spans="1:24" x14ac:dyDescent="0.25">
      <c r="A138" s="1">
        <v>2700</v>
      </c>
      <c r="B138" s="1" t="s">
        <v>69</v>
      </c>
      <c r="C138" s="1" t="s">
        <v>70</v>
      </c>
      <c r="D138" s="2">
        <v>67260</v>
      </c>
      <c r="E138" s="1">
        <v>0</v>
      </c>
      <c r="F138" s="15">
        <v>0</v>
      </c>
      <c r="G138" s="15">
        <v>0</v>
      </c>
      <c r="H138" s="14"/>
      <c r="I138" s="14"/>
      <c r="J138" s="14"/>
      <c r="K138" s="14"/>
      <c r="L138" s="14"/>
      <c r="M138" s="14"/>
      <c r="N138" s="2">
        <f t="shared" si="17"/>
        <v>0</v>
      </c>
      <c r="O138" s="2">
        <f t="shared" si="16"/>
        <v>67260</v>
      </c>
      <c r="P138" s="1"/>
      <c r="Q138" s="1"/>
      <c r="R138" s="1"/>
      <c r="S138" s="1"/>
      <c r="T138" s="1"/>
      <c r="U138" s="1"/>
      <c r="V138" s="1"/>
      <c r="W138" s="1"/>
      <c r="X138" s="1"/>
    </row>
    <row r="139" spans="1:24" x14ac:dyDescent="0.25">
      <c r="A139" s="1">
        <v>2800</v>
      </c>
      <c r="B139" s="1" t="s">
        <v>182</v>
      </c>
      <c r="C139" s="1" t="s">
        <v>183</v>
      </c>
      <c r="D139" s="2">
        <v>35000</v>
      </c>
      <c r="E139" s="1">
        <v>0</v>
      </c>
      <c r="F139" s="15">
        <v>0</v>
      </c>
      <c r="G139" s="15">
        <v>0</v>
      </c>
      <c r="H139" s="14"/>
      <c r="I139" s="14">
        <v>107680</v>
      </c>
      <c r="J139" s="14"/>
      <c r="K139" s="14"/>
      <c r="L139" s="14"/>
      <c r="M139" s="14"/>
      <c r="N139" s="2">
        <f t="shared" si="17"/>
        <v>107680</v>
      </c>
      <c r="O139" s="2">
        <f t="shared" si="16"/>
        <v>-72680</v>
      </c>
      <c r="P139" s="1"/>
      <c r="Q139" s="1"/>
      <c r="R139" s="1"/>
      <c r="S139" s="1"/>
      <c r="T139" s="1"/>
      <c r="U139" s="1"/>
      <c r="V139" s="1"/>
      <c r="W139" s="1"/>
      <c r="X139" s="1"/>
    </row>
    <row r="140" spans="1:24" x14ac:dyDescent="0.25">
      <c r="A140" s="1">
        <v>2900</v>
      </c>
      <c r="B140" s="1" t="s">
        <v>83</v>
      </c>
      <c r="C140" s="1" t="s">
        <v>84</v>
      </c>
      <c r="D140" s="2">
        <v>121500</v>
      </c>
      <c r="E140" s="1">
        <v>0</v>
      </c>
      <c r="F140" s="14">
        <v>42036.52</v>
      </c>
      <c r="G140" s="15">
        <v>0</v>
      </c>
      <c r="H140" s="14">
        <v>8000.01</v>
      </c>
      <c r="I140" s="14">
        <v>17515.150000000001</v>
      </c>
      <c r="J140" s="14">
        <v>8449.52</v>
      </c>
      <c r="K140" s="14">
        <v>2409.9899999999998</v>
      </c>
      <c r="L140" s="14">
        <v>9017.01</v>
      </c>
      <c r="M140" s="14">
        <v>0</v>
      </c>
      <c r="N140" s="2">
        <f t="shared" si="17"/>
        <v>87428.2</v>
      </c>
      <c r="O140" s="2">
        <f t="shared" si="16"/>
        <v>34071.800000000003</v>
      </c>
      <c r="P140" s="1"/>
      <c r="Q140" s="1"/>
      <c r="R140" s="1"/>
      <c r="S140" s="1"/>
      <c r="T140" s="1"/>
      <c r="U140" s="1"/>
      <c r="V140" s="1"/>
      <c r="W140" s="1"/>
      <c r="X140" s="1"/>
    </row>
    <row r="141" spans="1:24" x14ac:dyDescent="0.25">
      <c r="A141" s="1">
        <v>2900</v>
      </c>
      <c r="B141" s="1" t="s">
        <v>184</v>
      </c>
      <c r="C141" s="1" t="s">
        <v>185</v>
      </c>
      <c r="D141" s="2">
        <v>5000</v>
      </c>
      <c r="E141" s="1">
        <v>0</v>
      </c>
      <c r="F141" s="15">
        <v>0</v>
      </c>
      <c r="G141" s="15">
        <v>0</v>
      </c>
      <c r="H141" s="14"/>
      <c r="I141" s="14">
        <v>601</v>
      </c>
      <c r="J141" s="14"/>
      <c r="K141" s="14"/>
      <c r="L141" s="14"/>
      <c r="M141" s="14"/>
      <c r="N141" s="2">
        <f t="shared" si="17"/>
        <v>601</v>
      </c>
      <c r="O141" s="2">
        <f t="shared" si="16"/>
        <v>4399</v>
      </c>
      <c r="P141" s="1"/>
      <c r="Q141" s="1"/>
      <c r="R141" s="1"/>
      <c r="S141" s="1"/>
      <c r="T141" s="1"/>
      <c r="U141" s="1"/>
      <c r="V141" s="1"/>
      <c r="W141" s="1"/>
      <c r="X141" s="1"/>
    </row>
    <row r="142" spans="1:24" x14ac:dyDescent="0.25">
      <c r="A142" s="20" t="s">
        <v>318</v>
      </c>
      <c r="B142" s="20">
        <v>3000</v>
      </c>
      <c r="C142" s="20" t="s">
        <v>323</v>
      </c>
      <c r="D142" s="7">
        <f>SUM(D143:D153)</f>
        <v>6698068</v>
      </c>
      <c r="E142" s="7">
        <f t="shared" ref="E142:O142" si="19">SUM(E143:E153)</f>
        <v>5379</v>
      </c>
      <c r="F142" s="7">
        <f t="shared" si="19"/>
        <v>510727.97</v>
      </c>
      <c r="G142" s="7">
        <f t="shared" si="19"/>
        <v>504354</v>
      </c>
      <c r="H142" s="7">
        <f t="shared" si="19"/>
        <v>425396.49</v>
      </c>
      <c r="I142" s="7">
        <f t="shared" si="19"/>
        <v>717576.01</v>
      </c>
      <c r="J142" s="7">
        <f t="shared" si="19"/>
        <v>15257.71</v>
      </c>
      <c r="K142" s="7">
        <f t="shared" si="19"/>
        <v>1690177</v>
      </c>
      <c r="L142" s="7">
        <f t="shared" si="19"/>
        <v>3437475.42</v>
      </c>
      <c r="M142" s="7">
        <f t="shared" si="19"/>
        <v>0</v>
      </c>
      <c r="N142" s="7">
        <f t="shared" si="19"/>
        <v>7306343.6000000006</v>
      </c>
      <c r="O142" s="7">
        <f t="shared" si="19"/>
        <v>-608275.60000000021</v>
      </c>
      <c r="P142" s="1"/>
      <c r="Q142" s="1"/>
      <c r="R142" s="1"/>
      <c r="S142" s="1"/>
      <c r="T142" s="1"/>
      <c r="U142" s="1"/>
      <c r="V142" s="1"/>
      <c r="W142" s="1"/>
      <c r="X142" s="1"/>
    </row>
    <row r="143" spans="1:24" x14ac:dyDescent="0.25">
      <c r="A143" s="1">
        <v>3100</v>
      </c>
      <c r="B143" s="1" t="s">
        <v>85</v>
      </c>
      <c r="C143" s="1" t="s">
        <v>86</v>
      </c>
      <c r="D143" s="2">
        <v>5969068</v>
      </c>
      <c r="E143" s="1">
        <v>0</v>
      </c>
      <c r="F143" s="14">
        <v>400000</v>
      </c>
      <c r="G143" s="14">
        <v>498355</v>
      </c>
      <c r="H143" s="14">
        <v>255996</v>
      </c>
      <c r="I143" s="14">
        <v>565951</v>
      </c>
      <c r="J143" s="14">
        <v>0</v>
      </c>
      <c r="K143" s="14">
        <v>1566235</v>
      </c>
      <c r="L143" s="14">
        <v>807980.74</v>
      </c>
      <c r="M143" s="14">
        <v>0</v>
      </c>
      <c r="N143" s="2">
        <f t="shared" si="17"/>
        <v>4094517.74</v>
      </c>
      <c r="O143" s="2">
        <f t="shared" si="16"/>
        <v>1874550.2599999998</v>
      </c>
      <c r="P143" s="1"/>
      <c r="Q143" s="1"/>
      <c r="R143" s="1"/>
      <c r="S143" s="1"/>
      <c r="T143" s="1"/>
      <c r="U143" s="1"/>
      <c r="V143" s="1"/>
      <c r="W143" s="1"/>
      <c r="X143" s="1"/>
    </row>
    <row r="144" spans="1:24" x14ac:dyDescent="0.25">
      <c r="A144" s="1">
        <v>3100</v>
      </c>
      <c r="B144" s="1" t="s">
        <v>186</v>
      </c>
      <c r="C144" s="1" t="s">
        <v>187</v>
      </c>
      <c r="D144" s="1">
        <v>0</v>
      </c>
      <c r="E144" s="1">
        <v>0</v>
      </c>
      <c r="F144" s="14">
        <v>9214</v>
      </c>
      <c r="G144" s="14">
        <v>4607</v>
      </c>
      <c r="H144" s="14">
        <v>4607</v>
      </c>
      <c r="I144" s="14">
        <v>4607</v>
      </c>
      <c r="J144" s="14">
        <v>0</v>
      </c>
      <c r="K144" s="14">
        <v>9214</v>
      </c>
      <c r="L144" s="14">
        <v>4607</v>
      </c>
      <c r="M144" s="14">
        <v>0</v>
      </c>
      <c r="N144" s="2">
        <f t="shared" si="17"/>
        <v>36856</v>
      </c>
      <c r="O144" s="2">
        <f t="shared" si="16"/>
        <v>-36856</v>
      </c>
      <c r="P144" s="1"/>
      <c r="Q144" s="1"/>
      <c r="R144" s="1"/>
      <c r="S144" s="1"/>
      <c r="T144" s="1"/>
      <c r="U144" s="1"/>
      <c r="V144" s="1"/>
      <c r="W144" s="1"/>
      <c r="X144" s="1"/>
    </row>
    <row r="145" spans="1:24" x14ac:dyDescent="0.25">
      <c r="A145" s="1">
        <v>3200</v>
      </c>
      <c r="B145" s="1" t="s">
        <v>95</v>
      </c>
      <c r="C145" s="1" t="s">
        <v>292</v>
      </c>
      <c r="D145" s="1">
        <v>0</v>
      </c>
      <c r="E145" s="1"/>
      <c r="F145" s="14"/>
      <c r="G145" s="14"/>
      <c r="H145" s="14"/>
      <c r="I145" s="14"/>
      <c r="J145" s="14"/>
      <c r="K145" s="14"/>
      <c r="L145" s="14">
        <v>24136.94</v>
      </c>
      <c r="M145" s="14"/>
      <c r="N145" s="2">
        <f t="shared" si="17"/>
        <v>24136.94</v>
      </c>
      <c r="O145" s="2">
        <f t="shared" si="16"/>
        <v>-24136.94</v>
      </c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25">
      <c r="A146" s="1">
        <v>3200</v>
      </c>
      <c r="B146" s="1" t="s">
        <v>97</v>
      </c>
      <c r="C146" s="1" t="s">
        <v>293</v>
      </c>
      <c r="D146" s="1"/>
      <c r="E146" s="1"/>
      <c r="F146" s="14"/>
      <c r="G146" s="14"/>
      <c r="H146" s="14"/>
      <c r="I146" s="14"/>
      <c r="J146" s="14"/>
      <c r="K146" s="14"/>
      <c r="L146" s="14">
        <v>2323141.56</v>
      </c>
      <c r="M146" s="14"/>
      <c r="N146" s="2">
        <f t="shared" si="17"/>
        <v>2323141.56</v>
      </c>
      <c r="O146" s="2">
        <f t="shared" si="16"/>
        <v>-2323141.56</v>
      </c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25">
      <c r="A147" s="1">
        <v>3300</v>
      </c>
      <c r="B147" s="1" t="s">
        <v>188</v>
      </c>
      <c r="C147" s="1" t="s">
        <v>189</v>
      </c>
      <c r="D147" s="2">
        <v>24000</v>
      </c>
      <c r="E147" s="1">
        <v>0</v>
      </c>
      <c r="F147" s="15">
        <v>0</v>
      </c>
      <c r="G147" s="15">
        <v>0</v>
      </c>
      <c r="H147" s="14"/>
      <c r="I147" s="14"/>
      <c r="J147" s="14"/>
      <c r="K147" s="14"/>
      <c r="L147" s="14"/>
      <c r="M147" s="14"/>
      <c r="N147" s="2">
        <f t="shared" si="17"/>
        <v>0</v>
      </c>
      <c r="O147" s="2">
        <f t="shared" si="16"/>
        <v>24000</v>
      </c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25">
      <c r="A148" s="1">
        <v>3300</v>
      </c>
      <c r="B148" s="1" t="s">
        <v>99</v>
      </c>
      <c r="C148" s="1" t="s">
        <v>100</v>
      </c>
      <c r="D148" s="2">
        <v>336000</v>
      </c>
      <c r="E148" s="1">
        <v>0</v>
      </c>
      <c r="F148" s="14">
        <v>89320</v>
      </c>
      <c r="G148" s="15">
        <v>0</v>
      </c>
      <c r="H148" s="14">
        <v>129920</v>
      </c>
      <c r="I148" s="14">
        <v>121800</v>
      </c>
      <c r="J148" s="14">
        <v>0</v>
      </c>
      <c r="K148" s="14">
        <v>89320</v>
      </c>
      <c r="L148" s="14">
        <v>121800</v>
      </c>
      <c r="M148" s="14">
        <v>0</v>
      </c>
      <c r="N148" s="2">
        <f t="shared" si="17"/>
        <v>552160</v>
      </c>
      <c r="O148" s="2">
        <f t="shared" si="16"/>
        <v>-216160</v>
      </c>
      <c r="P148" s="1"/>
      <c r="Q148" s="1"/>
      <c r="R148" s="1"/>
      <c r="S148" s="1"/>
      <c r="T148" s="1"/>
      <c r="U148" s="1"/>
      <c r="V148" s="1"/>
      <c r="W148" s="1"/>
      <c r="X148" s="1"/>
    </row>
    <row r="149" spans="1:24" x14ac:dyDescent="0.25">
      <c r="A149" s="1">
        <v>3400</v>
      </c>
      <c r="B149" s="1" t="s">
        <v>190</v>
      </c>
      <c r="C149" s="1" t="s">
        <v>191</v>
      </c>
      <c r="D149" s="2">
        <v>20000</v>
      </c>
      <c r="E149" s="1">
        <v>0</v>
      </c>
      <c r="F149" s="15">
        <v>0</v>
      </c>
      <c r="G149" s="15">
        <v>0</v>
      </c>
      <c r="H149" s="14"/>
      <c r="I149" s="14"/>
      <c r="J149" s="14"/>
      <c r="K149" s="14"/>
      <c r="L149" s="14"/>
      <c r="M149" s="14"/>
      <c r="N149" s="2">
        <f t="shared" si="17"/>
        <v>0</v>
      </c>
      <c r="O149" s="2">
        <f t="shared" si="16"/>
        <v>20000</v>
      </c>
      <c r="P149" s="1"/>
      <c r="Q149" s="1"/>
      <c r="R149" s="1"/>
      <c r="S149" s="1"/>
      <c r="T149" s="1"/>
      <c r="U149" s="1"/>
      <c r="V149" s="1"/>
      <c r="W149" s="1"/>
      <c r="X149" s="1"/>
    </row>
    <row r="150" spans="1:24" x14ac:dyDescent="0.25">
      <c r="A150" s="1">
        <v>3500</v>
      </c>
      <c r="B150" s="1" t="s">
        <v>113</v>
      </c>
      <c r="C150" s="1" t="s">
        <v>114</v>
      </c>
      <c r="D150" s="2">
        <v>199000</v>
      </c>
      <c r="E150" s="2">
        <v>5379</v>
      </c>
      <c r="F150" s="14">
        <v>12193.97</v>
      </c>
      <c r="G150" s="14">
        <v>1392</v>
      </c>
      <c r="H150" s="14">
        <v>32495.49</v>
      </c>
      <c r="I150" s="14">
        <v>25218.01</v>
      </c>
      <c r="J150" s="14">
        <v>15257.71</v>
      </c>
      <c r="K150" s="14">
        <v>25408</v>
      </c>
      <c r="L150" s="14">
        <v>75051.759999999995</v>
      </c>
      <c r="M150" s="14">
        <v>0</v>
      </c>
      <c r="N150" s="2">
        <f t="shared" si="17"/>
        <v>192395.94</v>
      </c>
      <c r="O150" s="2">
        <f t="shared" si="16"/>
        <v>6604.0599999999977</v>
      </c>
      <c r="P150" s="1"/>
      <c r="Q150" s="1"/>
      <c r="R150" s="1"/>
      <c r="S150" s="1"/>
      <c r="T150" s="1"/>
      <c r="U150" s="1"/>
      <c r="V150" s="1"/>
      <c r="W150" s="1"/>
      <c r="X150" s="1"/>
    </row>
    <row r="151" spans="1:24" x14ac:dyDescent="0.25">
      <c r="A151" s="1">
        <v>3500</v>
      </c>
      <c r="B151" s="1" t="s">
        <v>192</v>
      </c>
      <c r="C151" s="1" t="s">
        <v>193</v>
      </c>
      <c r="D151" s="2">
        <v>15000</v>
      </c>
      <c r="E151" s="1">
        <v>0</v>
      </c>
      <c r="F151" s="15">
        <v>0</v>
      </c>
      <c r="G151" s="15">
        <v>0</v>
      </c>
      <c r="H151" s="14">
        <v>2378</v>
      </c>
      <c r="I151" s="14"/>
      <c r="J151" s="14"/>
      <c r="K151" s="14"/>
      <c r="L151" s="14"/>
      <c r="M151" s="14"/>
      <c r="N151" s="2">
        <f t="shared" si="17"/>
        <v>2378</v>
      </c>
      <c r="O151" s="2">
        <f t="shared" si="16"/>
        <v>12622</v>
      </c>
      <c r="P151" s="1"/>
      <c r="Q151" s="1"/>
      <c r="R151" s="1"/>
      <c r="S151" s="1"/>
      <c r="T151" s="1"/>
      <c r="U151" s="1"/>
      <c r="V151" s="1"/>
      <c r="W151" s="1"/>
      <c r="X151" s="1"/>
    </row>
    <row r="152" spans="1:24" x14ac:dyDescent="0.25">
      <c r="A152" s="1">
        <v>3500</v>
      </c>
      <c r="B152" s="1" t="s">
        <v>115</v>
      </c>
      <c r="C152" s="1" t="s">
        <v>298</v>
      </c>
      <c r="D152" s="2">
        <v>0</v>
      </c>
      <c r="E152" s="1"/>
      <c r="F152" s="15"/>
      <c r="G152" s="15"/>
      <c r="H152" s="14"/>
      <c r="I152" s="14"/>
      <c r="J152" s="14"/>
      <c r="K152" s="14"/>
      <c r="L152" s="14">
        <v>78151.42</v>
      </c>
      <c r="M152" s="14"/>
      <c r="N152" s="2">
        <f t="shared" si="17"/>
        <v>78151.42</v>
      </c>
      <c r="O152" s="2">
        <f t="shared" si="16"/>
        <v>-78151.42</v>
      </c>
      <c r="P152" s="1"/>
      <c r="Q152" s="1"/>
      <c r="R152" s="1"/>
      <c r="S152" s="1"/>
      <c r="T152" s="1"/>
      <c r="U152" s="1"/>
      <c r="V152" s="1"/>
      <c r="W152" s="1"/>
      <c r="X152" s="1"/>
    </row>
    <row r="153" spans="1:24" x14ac:dyDescent="0.25">
      <c r="A153" s="1">
        <v>3900</v>
      </c>
      <c r="B153" s="1" t="s">
        <v>135</v>
      </c>
      <c r="C153" s="1" t="s">
        <v>136</v>
      </c>
      <c r="D153" s="2">
        <v>135000</v>
      </c>
      <c r="E153" s="1">
        <v>0</v>
      </c>
      <c r="F153" s="15">
        <v>0</v>
      </c>
      <c r="G153" s="15">
        <v>0</v>
      </c>
      <c r="H153" s="14"/>
      <c r="I153" s="14"/>
      <c r="J153" s="14"/>
      <c r="K153" s="14"/>
      <c r="L153" s="14">
        <v>2606</v>
      </c>
      <c r="M153" s="14"/>
      <c r="N153" s="2">
        <f t="shared" si="17"/>
        <v>2606</v>
      </c>
      <c r="O153" s="2">
        <f t="shared" si="16"/>
        <v>132394</v>
      </c>
      <c r="P153" s="1"/>
      <c r="Q153" s="1"/>
      <c r="R153" s="1"/>
      <c r="S153" s="1"/>
      <c r="T153" s="1"/>
      <c r="U153" s="1"/>
      <c r="V153" s="1"/>
      <c r="W153" s="1"/>
      <c r="X153" s="1"/>
    </row>
    <row r="154" spans="1:24" x14ac:dyDescent="0.25">
      <c r="A154" s="20" t="s">
        <v>318</v>
      </c>
      <c r="B154" s="20">
        <v>5000</v>
      </c>
      <c r="C154" s="20" t="s">
        <v>321</v>
      </c>
      <c r="D154" s="7">
        <f>SUM(D155:D156)</f>
        <v>0</v>
      </c>
      <c r="E154" s="7">
        <f t="shared" ref="E154:O154" si="20">SUM(E155:E156)</f>
        <v>0</v>
      </c>
      <c r="F154" s="7">
        <f t="shared" si="20"/>
        <v>30602.5</v>
      </c>
      <c r="G154" s="7">
        <f t="shared" si="20"/>
        <v>0</v>
      </c>
      <c r="H154" s="7">
        <f t="shared" si="20"/>
        <v>0</v>
      </c>
      <c r="I154" s="7">
        <f t="shared" si="20"/>
        <v>98832</v>
      </c>
      <c r="J154" s="7">
        <f t="shared" si="20"/>
        <v>0</v>
      </c>
      <c r="K154" s="7">
        <f t="shared" si="20"/>
        <v>0</v>
      </c>
      <c r="L154" s="7">
        <f t="shared" si="20"/>
        <v>0</v>
      </c>
      <c r="M154" s="7">
        <f t="shared" si="20"/>
        <v>0</v>
      </c>
      <c r="N154" s="7">
        <f t="shared" si="20"/>
        <v>129434.5</v>
      </c>
      <c r="O154" s="7">
        <f t="shared" si="20"/>
        <v>-129434.5</v>
      </c>
      <c r="P154" s="1"/>
      <c r="Q154" s="1"/>
      <c r="R154" s="1"/>
      <c r="S154" s="1"/>
      <c r="T154" s="1"/>
      <c r="U154" s="1"/>
      <c r="V154" s="1"/>
      <c r="W154" s="1"/>
      <c r="X154" s="1"/>
    </row>
    <row r="155" spans="1:24" x14ac:dyDescent="0.25">
      <c r="A155" s="1">
        <v>5400</v>
      </c>
      <c r="B155" s="1" t="s">
        <v>155</v>
      </c>
      <c r="C155" s="1" t="s">
        <v>194</v>
      </c>
      <c r="D155" s="2">
        <v>0</v>
      </c>
      <c r="E155" s="1"/>
      <c r="F155" s="14">
        <v>30602.5</v>
      </c>
      <c r="G155" s="14"/>
      <c r="H155" s="14"/>
      <c r="I155" s="14"/>
      <c r="J155" s="14"/>
      <c r="K155" s="14"/>
      <c r="L155" s="14"/>
      <c r="M155" s="14"/>
      <c r="N155" s="2">
        <f t="shared" si="17"/>
        <v>30602.5</v>
      </c>
      <c r="O155" s="2">
        <f t="shared" si="16"/>
        <v>-30602.5</v>
      </c>
      <c r="P155" s="1"/>
      <c r="Q155" s="1"/>
      <c r="R155" s="1"/>
      <c r="S155" s="1"/>
      <c r="T155" s="1"/>
      <c r="U155" s="1"/>
      <c r="V155" s="1"/>
      <c r="W155" s="1"/>
      <c r="X155" s="1"/>
    </row>
    <row r="156" spans="1:24" x14ac:dyDescent="0.25">
      <c r="A156" s="1">
        <v>5500</v>
      </c>
      <c r="B156" s="1" t="s">
        <v>276</v>
      </c>
      <c r="C156" s="1" t="s">
        <v>194</v>
      </c>
      <c r="D156" s="2">
        <v>0</v>
      </c>
      <c r="E156" s="1">
        <v>0</v>
      </c>
      <c r="F156" s="14">
        <v>0</v>
      </c>
      <c r="G156" s="14">
        <v>0</v>
      </c>
      <c r="H156" s="14">
        <v>0</v>
      </c>
      <c r="I156" s="14">
        <v>98832</v>
      </c>
      <c r="J156" s="14"/>
      <c r="K156" s="14"/>
      <c r="L156" s="14"/>
      <c r="M156" s="14"/>
      <c r="N156" s="2">
        <f t="shared" si="17"/>
        <v>98832</v>
      </c>
      <c r="O156" s="2">
        <f t="shared" si="16"/>
        <v>-98832</v>
      </c>
      <c r="P156" s="1"/>
      <c r="Q156" s="1"/>
      <c r="R156" s="1"/>
      <c r="S156" s="1"/>
      <c r="T156" s="1"/>
      <c r="U156" s="1"/>
      <c r="V156" s="1"/>
      <c r="W156" s="1"/>
      <c r="X156" s="1"/>
    </row>
    <row r="157" spans="1:24" x14ac:dyDescent="0.25">
      <c r="A157" s="1"/>
      <c r="B157" s="1"/>
      <c r="C157" s="1"/>
      <c r="D157" s="7">
        <f>D127+D133+D142+D154</f>
        <v>12720533</v>
      </c>
      <c r="E157" s="7">
        <f t="shared" ref="E157:O157" si="21">E127+E133+E142+E154</f>
        <v>220870</v>
      </c>
      <c r="F157" s="7">
        <f t="shared" si="21"/>
        <v>1128277.79</v>
      </c>
      <c r="G157" s="7">
        <f t="shared" si="21"/>
        <v>920221.67</v>
      </c>
      <c r="H157" s="7">
        <f t="shared" si="21"/>
        <v>755562.35</v>
      </c>
      <c r="I157" s="7">
        <f t="shared" si="21"/>
        <v>1245881.6800000002</v>
      </c>
      <c r="J157" s="7">
        <f t="shared" si="21"/>
        <v>294414.23000000004</v>
      </c>
      <c r="K157" s="7">
        <f t="shared" si="21"/>
        <v>2100270.4300000002</v>
      </c>
      <c r="L157" s="7">
        <f t="shared" si="21"/>
        <v>4534248.79</v>
      </c>
      <c r="M157" s="7">
        <f t="shared" si="21"/>
        <v>318928.71000000002</v>
      </c>
      <c r="N157" s="7">
        <f t="shared" si="21"/>
        <v>11518675.65</v>
      </c>
      <c r="O157" s="7">
        <f t="shared" si="21"/>
        <v>1201857.3499999996</v>
      </c>
      <c r="P157" s="1"/>
      <c r="Q157" s="1"/>
      <c r="R157" s="1"/>
      <c r="S157" s="1"/>
      <c r="T157" s="1"/>
      <c r="U157" s="1"/>
      <c r="V157" s="1"/>
      <c r="W157" s="1"/>
      <c r="X157" s="1"/>
    </row>
    <row r="158" spans="1:24" x14ac:dyDescent="0.25">
      <c r="A158" s="1"/>
      <c r="B158" s="1"/>
      <c r="C158" s="1"/>
      <c r="D158" s="1"/>
      <c r="E158" s="1"/>
      <c r="F158" s="1"/>
      <c r="G158" s="1"/>
      <c r="H158" s="2"/>
      <c r="I158" s="2"/>
      <c r="J158" s="1"/>
      <c r="K158" s="1"/>
      <c r="L158" s="1"/>
      <c r="M158" s="1"/>
      <c r="N158" s="2"/>
      <c r="O158" s="2"/>
      <c r="P158" s="1"/>
      <c r="Q158" s="1"/>
      <c r="R158" s="1"/>
      <c r="S158" s="1"/>
      <c r="T158" s="1"/>
      <c r="U158" s="1"/>
      <c r="V158" s="1"/>
      <c r="W158" s="1"/>
      <c r="X158" s="1"/>
    </row>
    <row r="159" spans="1:2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2"/>
      <c r="O159" s="2"/>
      <c r="P159" s="1"/>
      <c r="Q159" s="1"/>
      <c r="R159" s="1"/>
      <c r="S159" s="1"/>
      <c r="T159" s="1"/>
      <c r="U159" s="1"/>
      <c r="V159" s="1"/>
      <c r="W159" s="1"/>
      <c r="X159" s="1"/>
    </row>
    <row r="160" spans="1:24" x14ac:dyDescent="0.25">
      <c r="A160" s="1"/>
      <c r="B160" s="1"/>
      <c r="C160" s="1"/>
      <c r="D160" s="1"/>
      <c r="E160" s="1"/>
      <c r="F160" s="1"/>
      <c r="G160" s="1"/>
      <c r="H160" s="1"/>
      <c r="I160" s="2"/>
      <c r="J160" s="1"/>
      <c r="K160" s="1"/>
      <c r="L160" s="1"/>
      <c r="M160" s="1"/>
      <c r="N160" s="1"/>
      <c r="O160" s="2"/>
      <c r="P160" s="1"/>
      <c r="Q160" s="1"/>
      <c r="R160" s="1"/>
      <c r="S160" s="1"/>
      <c r="T160" s="1"/>
      <c r="U160" s="1"/>
      <c r="V160" s="1"/>
      <c r="W160" s="1"/>
      <c r="X160" s="1"/>
    </row>
    <row r="161" spans="1:2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1"/>
      <c r="Q161" s="1"/>
      <c r="R161" s="1"/>
      <c r="S161" s="1"/>
      <c r="T161" s="1"/>
      <c r="U161" s="1"/>
      <c r="V161" s="1"/>
      <c r="W161" s="1"/>
      <c r="X161" s="1"/>
    </row>
    <row r="162" spans="1:24" x14ac:dyDescent="0.25">
      <c r="A162" s="1"/>
      <c r="B162" s="1"/>
      <c r="C162" s="1"/>
      <c r="D162" s="3" t="s">
        <v>195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24" x14ac:dyDescent="0.25">
      <c r="A164" s="1"/>
      <c r="B164" s="4" t="s">
        <v>14</v>
      </c>
      <c r="C164" s="4" t="s">
        <v>15</v>
      </c>
      <c r="D164" s="5" t="s">
        <v>16</v>
      </c>
      <c r="E164" s="4" t="s">
        <v>0</v>
      </c>
      <c r="F164" s="4" t="s">
        <v>1</v>
      </c>
      <c r="G164" s="4" t="s">
        <v>2</v>
      </c>
      <c r="H164" s="4" t="s">
        <v>3</v>
      </c>
      <c r="I164" s="4" t="s">
        <v>4</v>
      </c>
      <c r="J164" s="4" t="s">
        <v>5</v>
      </c>
      <c r="K164" s="18" t="s">
        <v>286</v>
      </c>
      <c r="L164" s="18" t="s">
        <v>287</v>
      </c>
      <c r="M164" s="18" t="s">
        <v>295</v>
      </c>
      <c r="N164" s="4" t="s">
        <v>17</v>
      </c>
      <c r="O164" s="5" t="s">
        <v>18</v>
      </c>
      <c r="P164" s="1"/>
      <c r="Q164" s="1"/>
      <c r="R164" s="1"/>
      <c r="S164" s="1"/>
      <c r="T164" s="1"/>
      <c r="U164" s="1"/>
      <c r="V164" s="1"/>
      <c r="W164" s="1"/>
      <c r="X164" s="1"/>
    </row>
    <row r="165" spans="1:24" x14ac:dyDescent="0.25">
      <c r="A165" s="20" t="s">
        <v>318</v>
      </c>
      <c r="B165" s="20">
        <v>2000</v>
      </c>
      <c r="C165" s="20" t="s">
        <v>324</v>
      </c>
      <c r="D165" s="7">
        <f>SUM(D166:D170)</f>
        <v>38000</v>
      </c>
      <c r="E165" s="7">
        <f t="shared" ref="E165:O165" si="22">SUM(E166:E170)</f>
        <v>0</v>
      </c>
      <c r="F165" s="7">
        <f t="shared" si="22"/>
        <v>9393.68</v>
      </c>
      <c r="G165" s="7">
        <f t="shared" si="22"/>
        <v>0</v>
      </c>
      <c r="H165" s="7">
        <f t="shared" si="22"/>
        <v>0</v>
      </c>
      <c r="I165" s="7">
        <f t="shared" si="22"/>
        <v>7449.99</v>
      </c>
      <c r="J165" s="7">
        <f t="shared" si="22"/>
        <v>7910.5</v>
      </c>
      <c r="K165" s="7">
        <f t="shared" si="22"/>
        <v>12145.19</v>
      </c>
      <c r="L165" s="7">
        <f t="shared" si="22"/>
        <v>297812.76</v>
      </c>
      <c r="M165" s="7">
        <f t="shared" si="22"/>
        <v>0</v>
      </c>
      <c r="N165" s="7">
        <f t="shared" si="22"/>
        <v>334712.12</v>
      </c>
      <c r="O165" s="7">
        <f t="shared" si="22"/>
        <v>-296712.12</v>
      </c>
      <c r="P165" s="1"/>
      <c r="Q165" s="1"/>
      <c r="R165" s="1"/>
      <c r="S165" s="1"/>
      <c r="T165" s="1"/>
      <c r="U165" s="1"/>
      <c r="V165" s="1"/>
      <c r="W165" s="1"/>
      <c r="X165" s="1"/>
    </row>
    <row r="166" spans="1:24" x14ac:dyDescent="0.25">
      <c r="A166" s="1">
        <v>2100</v>
      </c>
      <c r="B166" s="1" t="s">
        <v>25</v>
      </c>
      <c r="C166" s="1" t="s">
        <v>196</v>
      </c>
      <c r="D166" s="2">
        <v>0</v>
      </c>
      <c r="E166" s="2">
        <v>0</v>
      </c>
      <c r="F166" s="2">
        <v>1621.68</v>
      </c>
      <c r="G166" s="2">
        <v>0</v>
      </c>
      <c r="H166" s="2">
        <v>0</v>
      </c>
      <c r="I166" s="2">
        <v>3699.99</v>
      </c>
      <c r="J166" s="2">
        <v>7910.5</v>
      </c>
      <c r="K166" s="2">
        <v>12145.19</v>
      </c>
      <c r="L166" s="2"/>
      <c r="M166" s="2"/>
      <c r="N166" s="2">
        <f>SUM(E166:M166)</f>
        <v>25377.360000000001</v>
      </c>
      <c r="O166" s="2">
        <f>D166-N166</f>
        <v>-25377.360000000001</v>
      </c>
      <c r="P166" s="1"/>
      <c r="Q166" s="1"/>
      <c r="R166" s="1"/>
      <c r="S166" s="1"/>
      <c r="T166" s="1"/>
      <c r="U166" s="1"/>
      <c r="V166" s="1"/>
      <c r="W166" s="1"/>
      <c r="X166" s="1"/>
    </row>
    <row r="167" spans="1:24" x14ac:dyDescent="0.25">
      <c r="A167" s="1">
        <v>2100</v>
      </c>
      <c r="B167" s="1" t="s">
        <v>27</v>
      </c>
      <c r="C167" s="1" t="s">
        <v>197</v>
      </c>
      <c r="D167" s="2">
        <v>0</v>
      </c>
      <c r="E167" s="2">
        <v>0</v>
      </c>
      <c r="F167" s="2">
        <v>7772</v>
      </c>
      <c r="G167" s="2">
        <v>0</v>
      </c>
      <c r="H167" s="2">
        <v>0</v>
      </c>
      <c r="I167" s="2">
        <v>0</v>
      </c>
      <c r="J167" s="2">
        <v>0</v>
      </c>
      <c r="K167" s="2"/>
      <c r="L167" s="2"/>
      <c r="M167" s="2"/>
      <c r="N167" s="2">
        <f t="shared" ref="N167:N183" si="23">SUM(E167:M167)</f>
        <v>7772</v>
      </c>
      <c r="O167" s="2">
        <f t="shared" ref="O167:O183" si="24">D167-N167</f>
        <v>-7772</v>
      </c>
      <c r="P167" s="1"/>
      <c r="Q167" s="1"/>
      <c r="R167" s="1"/>
      <c r="S167" s="1"/>
      <c r="T167" s="1"/>
      <c r="U167" s="1"/>
      <c r="V167" s="1"/>
      <c r="W167" s="1"/>
      <c r="X167" s="1"/>
    </row>
    <row r="168" spans="1:24" x14ac:dyDescent="0.25">
      <c r="A168" s="1">
        <v>2100</v>
      </c>
      <c r="B168" s="1" t="s">
        <v>27</v>
      </c>
      <c r="C168" s="1" t="s">
        <v>198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3750</v>
      </c>
      <c r="J168" s="2">
        <v>0</v>
      </c>
      <c r="K168" s="2"/>
      <c r="L168" s="2"/>
      <c r="M168" s="2"/>
      <c r="N168" s="2">
        <f t="shared" si="23"/>
        <v>3750</v>
      </c>
      <c r="O168" s="2">
        <f t="shared" si="24"/>
        <v>-3750</v>
      </c>
      <c r="P168" s="1"/>
      <c r="Q168" s="1"/>
      <c r="R168" s="1"/>
      <c r="S168" s="1"/>
      <c r="T168" s="1"/>
      <c r="U168" s="1"/>
      <c r="V168" s="1"/>
      <c r="W168" s="1"/>
      <c r="X168" s="1"/>
    </row>
    <row r="169" spans="1:24" x14ac:dyDescent="0.25">
      <c r="A169" s="1">
        <v>2100</v>
      </c>
      <c r="B169" s="1" t="s">
        <v>33</v>
      </c>
      <c r="C169" s="1" t="s">
        <v>199</v>
      </c>
      <c r="D169" s="2">
        <v>38000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/>
      <c r="L169" s="2"/>
      <c r="M169" s="2"/>
      <c r="N169" s="2">
        <f t="shared" si="23"/>
        <v>0</v>
      </c>
      <c r="O169" s="2">
        <f t="shared" si="24"/>
        <v>38000</v>
      </c>
      <c r="P169" s="1"/>
      <c r="Q169" s="1"/>
      <c r="R169" s="1"/>
      <c r="S169" s="1"/>
      <c r="T169" s="1"/>
      <c r="U169" s="1"/>
      <c r="V169" s="1"/>
      <c r="W169" s="1"/>
      <c r="X169" s="1"/>
    </row>
    <row r="170" spans="1:24" x14ac:dyDescent="0.25">
      <c r="A170" s="1">
        <v>2400</v>
      </c>
      <c r="B170" s="1" t="s">
        <v>47</v>
      </c>
      <c r="C170" s="1" t="s">
        <v>290</v>
      </c>
      <c r="D170" s="2">
        <v>0</v>
      </c>
      <c r="E170" s="2"/>
      <c r="F170" s="2"/>
      <c r="G170" s="2"/>
      <c r="H170" s="2"/>
      <c r="I170" s="2"/>
      <c r="J170" s="2"/>
      <c r="K170" s="2"/>
      <c r="L170" s="2">
        <v>297812.76</v>
      </c>
      <c r="M170" s="2"/>
      <c r="N170" s="2">
        <f t="shared" si="23"/>
        <v>297812.76</v>
      </c>
      <c r="O170" s="2">
        <f t="shared" si="24"/>
        <v>-297812.76</v>
      </c>
      <c r="P170" s="1"/>
      <c r="Q170" s="1"/>
      <c r="R170" s="1"/>
      <c r="S170" s="1"/>
      <c r="T170" s="1"/>
      <c r="U170" s="1"/>
      <c r="V170" s="1"/>
      <c r="W170" s="1"/>
      <c r="X170" s="1"/>
    </row>
    <row r="171" spans="1:24" x14ac:dyDescent="0.25">
      <c r="A171" s="20" t="s">
        <v>318</v>
      </c>
      <c r="B171" s="20">
        <v>3000</v>
      </c>
      <c r="C171" s="20" t="s">
        <v>323</v>
      </c>
      <c r="D171" s="7">
        <f>SUM(D172:D175)</f>
        <v>364527</v>
      </c>
      <c r="E171" s="7">
        <f t="shared" ref="E171:O171" si="25">SUM(E172:E175)</f>
        <v>0</v>
      </c>
      <c r="F171" s="7">
        <f t="shared" si="25"/>
        <v>103898.56</v>
      </c>
      <c r="G171" s="7">
        <f t="shared" si="25"/>
        <v>0</v>
      </c>
      <c r="H171" s="7">
        <f t="shared" si="25"/>
        <v>0</v>
      </c>
      <c r="I171" s="7">
        <f t="shared" si="25"/>
        <v>0</v>
      </c>
      <c r="J171" s="7">
        <f t="shared" si="25"/>
        <v>0</v>
      </c>
      <c r="K171" s="7">
        <f t="shared" si="25"/>
        <v>0</v>
      </c>
      <c r="L171" s="7">
        <f t="shared" si="25"/>
        <v>0</v>
      </c>
      <c r="M171" s="7">
        <f t="shared" si="25"/>
        <v>0</v>
      </c>
      <c r="N171" s="7">
        <f t="shared" si="25"/>
        <v>103898.56</v>
      </c>
      <c r="O171" s="7">
        <f t="shared" si="25"/>
        <v>260628.44</v>
      </c>
      <c r="P171" s="1"/>
      <c r="Q171" s="1"/>
      <c r="R171" s="1"/>
      <c r="S171" s="1"/>
      <c r="T171" s="1"/>
      <c r="U171" s="1"/>
      <c r="V171" s="1"/>
      <c r="W171" s="1"/>
      <c r="X171" s="1"/>
    </row>
    <row r="172" spans="1:24" x14ac:dyDescent="0.25">
      <c r="A172" s="1">
        <v>3100</v>
      </c>
      <c r="B172" s="1" t="s">
        <v>85</v>
      </c>
      <c r="C172" s="1" t="s">
        <v>200</v>
      </c>
      <c r="D172" s="2">
        <v>224527</v>
      </c>
      <c r="E172" s="2">
        <v>0</v>
      </c>
      <c r="F172" s="2">
        <v>103898.56</v>
      </c>
      <c r="G172" s="2">
        <v>0</v>
      </c>
      <c r="H172" s="2">
        <v>0</v>
      </c>
      <c r="I172" s="2">
        <v>0</v>
      </c>
      <c r="J172" s="2">
        <v>0</v>
      </c>
      <c r="K172" s="2"/>
      <c r="L172" s="2"/>
      <c r="M172" s="2"/>
      <c r="N172" s="2">
        <f t="shared" si="23"/>
        <v>103898.56</v>
      </c>
      <c r="O172" s="2">
        <f t="shared" si="24"/>
        <v>120628.44</v>
      </c>
      <c r="P172" s="1"/>
      <c r="Q172" s="1"/>
      <c r="R172" s="1"/>
      <c r="S172" s="1"/>
      <c r="T172" s="1"/>
      <c r="U172" s="1"/>
      <c r="V172" s="1"/>
      <c r="W172" s="1"/>
      <c r="X172" s="1"/>
    </row>
    <row r="173" spans="1:24" x14ac:dyDescent="0.25">
      <c r="A173" s="1">
        <v>3100</v>
      </c>
      <c r="B173" s="1" t="s">
        <v>89</v>
      </c>
      <c r="C173" s="1" t="s">
        <v>201</v>
      </c>
      <c r="D173" s="2">
        <v>57000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/>
      <c r="L173" s="2"/>
      <c r="M173" s="2"/>
      <c r="N173" s="2">
        <f t="shared" si="23"/>
        <v>0</v>
      </c>
      <c r="O173" s="2">
        <f t="shared" si="24"/>
        <v>57000</v>
      </c>
      <c r="P173" s="1"/>
      <c r="Q173" s="1"/>
      <c r="R173" s="1"/>
      <c r="S173" s="1"/>
      <c r="T173" s="1"/>
      <c r="U173" s="1"/>
      <c r="V173" s="1"/>
      <c r="W173" s="1"/>
      <c r="X173" s="1"/>
    </row>
    <row r="174" spans="1:24" x14ac:dyDescent="0.25">
      <c r="A174" s="1">
        <v>3500</v>
      </c>
      <c r="B174" s="1" t="s">
        <v>105</v>
      </c>
      <c r="C174" s="1" t="s">
        <v>202</v>
      </c>
      <c r="D174" s="2">
        <v>45000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/>
      <c r="L174" s="2"/>
      <c r="M174" s="2"/>
      <c r="N174" s="2">
        <f t="shared" si="23"/>
        <v>0</v>
      </c>
      <c r="O174" s="2">
        <f t="shared" si="24"/>
        <v>45000</v>
      </c>
      <c r="P174" s="1"/>
      <c r="Q174" s="1"/>
      <c r="R174" s="1"/>
      <c r="S174" s="1"/>
      <c r="T174" s="1"/>
      <c r="U174" s="1"/>
      <c r="V174" s="1"/>
      <c r="W174" s="1"/>
      <c r="X174" s="1"/>
    </row>
    <row r="175" spans="1:24" x14ac:dyDescent="0.25">
      <c r="A175" s="1">
        <v>3600</v>
      </c>
      <c r="B175" s="1" t="s">
        <v>203</v>
      </c>
      <c r="C175" s="1" t="s">
        <v>204</v>
      </c>
      <c r="D175" s="2">
        <v>38000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/>
      <c r="L175" s="2"/>
      <c r="M175" s="2"/>
      <c r="N175" s="2">
        <f t="shared" si="23"/>
        <v>0</v>
      </c>
      <c r="O175" s="2">
        <f t="shared" si="24"/>
        <v>38000</v>
      </c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24" x14ac:dyDescent="0.25">
      <c r="A176" s="20" t="s">
        <v>318</v>
      </c>
      <c r="B176" s="20">
        <v>4000</v>
      </c>
      <c r="C176" s="21" t="s">
        <v>322</v>
      </c>
      <c r="D176" s="7">
        <f>+D177</f>
        <v>252470</v>
      </c>
      <c r="E176" s="7">
        <f t="shared" ref="E176:O176" si="26">+E177</f>
        <v>0</v>
      </c>
      <c r="F176" s="7">
        <f t="shared" si="26"/>
        <v>0</v>
      </c>
      <c r="G176" s="7">
        <f t="shared" si="26"/>
        <v>0</v>
      </c>
      <c r="H176" s="7">
        <f t="shared" si="26"/>
        <v>0</v>
      </c>
      <c r="I176" s="7">
        <f t="shared" si="26"/>
        <v>0</v>
      </c>
      <c r="J176" s="7">
        <f t="shared" si="26"/>
        <v>0</v>
      </c>
      <c r="K176" s="7">
        <f t="shared" si="26"/>
        <v>0</v>
      </c>
      <c r="L176" s="7">
        <f t="shared" si="26"/>
        <v>0</v>
      </c>
      <c r="M176" s="7">
        <f t="shared" si="26"/>
        <v>0</v>
      </c>
      <c r="N176" s="7">
        <f t="shared" si="26"/>
        <v>0</v>
      </c>
      <c r="O176" s="7">
        <f t="shared" si="26"/>
        <v>252470</v>
      </c>
      <c r="P176" s="1"/>
      <c r="Q176" s="1"/>
      <c r="R176" s="1"/>
      <c r="S176" s="1"/>
      <c r="T176" s="1"/>
      <c r="U176" s="1"/>
      <c r="V176" s="1"/>
      <c r="W176" s="1"/>
      <c r="X176" s="1"/>
    </row>
    <row r="177" spans="1:24" x14ac:dyDescent="0.25">
      <c r="A177" s="1">
        <v>4400</v>
      </c>
      <c r="B177" s="1" t="s">
        <v>141</v>
      </c>
      <c r="C177" s="1" t="s">
        <v>10</v>
      </c>
      <c r="D177" s="2">
        <v>252470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/>
      <c r="L177" s="2"/>
      <c r="M177" s="2"/>
      <c r="N177" s="2">
        <f t="shared" si="23"/>
        <v>0</v>
      </c>
      <c r="O177" s="2">
        <f t="shared" si="24"/>
        <v>252470</v>
      </c>
      <c r="P177" s="1"/>
      <c r="Q177" s="1"/>
      <c r="R177" s="1"/>
      <c r="S177" s="1"/>
      <c r="T177" s="1"/>
      <c r="U177" s="1"/>
      <c r="V177" s="1"/>
      <c r="W177" s="1"/>
      <c r="X177" s="1"/>
    </row>
    <row r="178" spans="1:24" x14ac:dyDescent="0.25">
      <c r="A178" s="20" t="s">
        <v>318</v>
      </c>
      <c r="B178" s="20">
        <v>5000</v>
      </c>
      <c r="C178" s="20" t="s">
        <v>321</v>
      </c>
      <c r="D178" s="7">
        <f>SUM(D179:D183)</f>
        <v>253132</v>
      </c>
      <c r="E178" s="7">
        <f t="shared" ref="E178:O178" si="27">SUM(E179:E183)</f>
        <v>0</v>
      </c>
      <c r="F178" s="7">
        <f t="shared" si="27"/>
        <v>0</v>
      </c>
      <c r="G178" s="7">
        <f t="shared" si="27"/>
        <v>10320</v>
      </c>
      <c r="H178" s="7">
        <f t="shared" si="27"/>
        <v>24099</v>
      </c>
      <c r="I178" s="7">
        <f t="shared" si="27"/>
        <v>0</v>
      </c>
      <c r="J178" s="7">
        <f t="shared" si="27"/>
        <v>33871.589999999997</v>
      </c>
      <c r="K178" s="7">
        <f t="shared" si="27"/>
        <v>19441</v>
      </c>
      <c r="L178" s="7">
        <f t="shared" si="27"/>
        <v>0</v>
      </c>
      <c r="M178" s="7">
        <f t="shared" si="27"/>
        <v>14277.95</v>
      </c>
      <c r="N178" s="7">
        <f t="shared" si="27"/>
        <v>102009.54</v>
      </c>
      <c r="O178" s="7">
        <f t="shared" si="27"/>
        <v>151122.46000000002</v>
      </c>
      <c r="P178" s="1"/>
      <c r="Q178" s="1"/>
      <c r="R178" s="1"/>
      <c r="S178" s="1"/>
      <c r="T178" s="1"/>
      <c r="U178" s="1"/>
      <c r="V178" s="1"/>
      <c r="W178" s="1"/>
      <c r="X178" s="1"/>
    </row>
    <row r="179" spans="1:24" x14ac:dyDescent="0.25">
      <c r="A179" s="1">
        <v>5100</v>
      </c>
      <c r="B179" s="1" t="s">
        <v>205</v>
      </c>
      <c r="C179" s="1" t="s">
        <v>206</v>
      </c>
      <c r="D179" s="2">
        <v>45000</v>
      </c>
      <c r="E179" s="2">
        <v>0</v>
      </c>
      <c r="F179" s="2">
        <v>0</v>
      </c>
      <c r="G179" s="2">
        <v>2170</v>
      </c>
      <c r="H179" s="2">
        <v>0</v>
      </c>
      <c r="I179" s="2">
        <v>0</v>
      </c>
      <c r="J179" s="2">
        <v>33871.589999999997</v>
      </c>
      <c r="K179" s="2"/>
      <c r="L179" s="2"/>
      <c r="M179" s="2">
        <v>14277.95</v>
      </c>
      <c r="N179" s="2">
        <f t="shared" si="23"/>
        <v>50319.539999999994</v>
      </c>
      <c r="O179" s="2">
        <f t="shared" si="24"/>
        <v>-5319.5399999999936</v>
      </c>
      <c r="P179" s="1"/>
      <c r="Q179" s="1"/>
      <c r="R179" s="1"/>
      <c r="S179" s="1"/>
      <c r="T179" s="1"/>
      <c r="U179" s="1"/>
      <c r="V179" s="1"/>
      <c r="W179" s="1"/>
      <c r="X179" s="1"/>
    </row>
    <row r="180" spans="1:24" x14ac:dyDescent="0.25">
      <c r="A180" s="1">
        <v>5100</v>
      </c>
      <c r="B180" s="1" t="s">
        <v>207</v>
      </c>
      <c r="C180" s="1" t="s">
        <v>208</v>
      </c>
      <c r="D180" s="2">
        <v>16000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/>
      <c r="L180" s="2"/>
      <c r="M180" s="2"/>
      <c r="N180" s="2">
        <f t="shared" si="23"/>
        <v>0</v>
      </c>
      <c r="O180" s="2">
        <f t="shared" si="24"/>
        <v>16000</v>
      </c>
      <c r="P180" s="1"/>
      <c r="Q180" s="1"/>
      <c r="R180" s="1"/>
      <c r="S180" s="1"/>
      <c r="T180" s="1"/>
      <c r="U180" s="1"/>
      <c r="V180" s="1"/>
      <c r="W180" s="1"/>
      <c r="X180" s="1"/>
    </row>
    <row r="181" spans="1:24" x14ac:dyDescent="0.25">
      <c r="A181" s="1">
        <v>5100</v>
      </c>
      <c r="B181" s="1" t="s">
        <v>147</v>
      </c>
      <c r="C181" s="1" t="s">
        <v>209</v>
      </c>
      <c r="D181" s="2">
        <v>85000</v>
      </c>
      <c r="E181" s="2">
        <v>0</v>
      </c>
      <c r="F181" s="2">
        <v>0</v>
      </c>
      <c r="G181" s="2">
        <v>8150</v>
      </c>
      <c r="H181" s="2">
        <v>24099</v>
      </c>
      <c r="I181" s="2">
        <v>0</v>
      </c>
      <c r="J181" s="2">
        <v>0</v>
      </c>
      <c r="K181" s="2">
        <v>19441</v>
      </c>
      <c r="L181" s="2"/>
      <c r="M181" s="2"/>
      <c r="N181" s="2">
        <f t="shared" si="23"/>
        <v>51690</v>
      </c>
      <c r="O181" s="2">
        <f t="shared" si="24"/>
        <v>33310</v>
      </c>
      <c r="P181" s="1"/>
      <c r="Q181" s="1"/>
      <c r="R181" s="1"/>
      <c r="S181" s="1"/>
      <c r="T181" s="1"/>
      <c r="U181" s="1"/>
      <c r="V181" s="1"/>
      <c r="W181" s="1"/>
      <c r="X181" s="1"/>
    </row>
    <row r="182" spans="1:24" x14ac:dyDescent="0.25">
      <c r="A182" s="1">
        <v>5900</v>
      </c>
      <c r="B182" s="1" t="s">
        <v>160</v>
      </c>
      <c r="C182" s="1" t="s">
        <v>210</v>
      </c>
      <c r="D182" s="2">
        <v>35000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/>
      <c r="L182" s="2"/>
      <c r="M182" s="2"/>
      <c r="N182" s="2">
        <f t="shared" si="23"/>
        <v>0</v>
      </c>
      <c r="O182" s="2">
        <f t="shared" si="24"/>
        <v>35000</v>
      </c>
      <c r="P182" s="1"/>
      <c r="Q182" s="1"/>
      <c r="R182" s="1"/>
      <c r="S182" s="1"/>
      <c r="T182" s="1"/>
      <c r="U182" s="1"/>
      <c r="V182" s="1"/>
      <c r="W182" s="1"/>
      <c r="X182" s="1"/>
    </row>
    <row r="183" spans="1:24" x14ac:dyDescent="0.25">
      <c r="A183" s="1">
        <v>5900</v>
      </c>
      <c r="B183" s="1" t="s">
        <v>162</v>
      </c>
      <c r="C183" s="1" t="s">
        <v>211</v>
      </c>
      <c r="D183" s="2">
        <v>72132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/>
      <c r="L183" s="2"/>
      <c r="M183" s="2"/>
      <c r="N183" s="2">
        <f t="shared" si="23"/>
        <v>0</v>
      </c>
      <c r="O183" s="2">
        <f t="shared" si="24"/>
        <v>72132</v>
      </c>
      <c r="P183" s="1"/>
      <c r="Q183" s="1"/>
      <c r="R183" s="1"/>
      <c r="S183" s="1"/>
      <c r="T183" s="1"/>
      <c r="U183" s="1"/>
      <c r="V183" s="1"/>
      <c r="W183" s="1"/>
      <c r="X183" s="1"/>
    </row>
    <row r="184" spans="1:24" x14ac:dyDescent="0.25">
      <c r="A184" s="1"/>
      <c r="B184" s="1"/>
      <c r="C184" s="1"/>
      <c r="D184" s="7">
        <f>D165+D171+D176+D178</f>
        <v>908129</v>
      </c>
      <c r="E184" s="7">
        <f t="shared" ref="E184:O184" si="28">E165+E171+E176+E178</f>
        <v>0</v>
      </c>
      <c r="F184" s="7">
        <f t="shared" si="28"/>
        <v>113292.23999999999</v>
      </c>
      <c r="G184" s="7">
        <f t="shared" si="28"/>
        <v>10320</v>
      </c>
      <c r="H184" s="7">
        <f t="shared" si="28"/>
        <v>24099</v>
      </c>
      <c r="I184" s="7">
        <f t="shared" si="28"/>
        <v>7449.99</v>
      </c>
      <c r="J184" s="7">
        <f t="shared" si="28"/>
        <v>41782.089999999997</v>
      </c>
      <c r="K184" s="7">
        <f t="shared" si="28"/>
        <v>31586.190000000002</v>
      </c>
      <c r="L184" s="7">
        <f t="shared" si="28"/>
        <v>297812.76</v>
      </c>
      <c r="M184" s="7">
        <f t="shared" si="28"/>
        <v>14277.95</v>
      </c>
      <c r="N184" s="7">
        <f t="shared" si="28"/>
        <v>540620.22</v>
      </c>
      <c r="O184" s="7">
        <f t="shared" si="28"/>
        <v>367508.78</v>
      </c>
      <c r="P184" s="1"/>
      <c r="Q184" s="1"/>
      <c r="R184" s="1"/>
      <c r="S184" s="1"/>
      <c r="T184" s="1"/>
      <c r="U184" s="1"/>
      <c r="V184" s="1"/>
      <c r="W184" s="1"/>
      <c r="X184" s="1"/>
    </row>
    <row r="185" spans="1:24" x14ac:dyDescent="0.25">
      <c r="A185" s="1"/>
      <c r="B185" s="1"/>
      <c r="C185" s="1"/>
      <c r="D185" s="1"/>
      <c r="E185" s="1"/>
      <c r="F185" s="1"/>
      <c r="G185" s="1"/>
      <c r="H185" s="1"/>
      <c r="I185" s="2"/>
      <c r="J185" s="2"/>
      <c r="K185" s="2"/>
      <c r="L185" s="2"/>
      <c r="M185" s="2"/>
      <c r="N185" s="2"/>
      <c r="O185" s="2"/>
      <c r="P185" s="1"/>
      <c r="Q185" s="1"/>
      <c r="R185" s="1"/>
      <c r="S185" s="1"/>
      <c r="T185" s="1"/>
      <c r="U185" s="1"/>
      <c r="V185" s="1"/>
      <c r="W185" s="1"/>
      <c r="X185" s="1"/>
    </row>
    <row r="186" spans="1:24" x14ac:dyDescent="0.25">
      <c r="A186" s="1"/>
      <c r="B186" s="1"/>
      <c r="C186" s="1"/>
      <c r="D186" s="1"/>
      <c r="E186" s="1"/>
      <c r="F186" s="1"/>
      <c r="G186" s="1"/>
      <c r="H186" s="1"/>
      <c r="I186" s="2"/>
      <c r="J186" s="2"/>
      <c r="K186" s="2"/>
      <c r="L186" s="2"/>
      <c r="M186" s="2"/>
      <c r="N186" s="2"/>
      <c r="O186" s="2"/>
      <c r="P186" s="1"/>
      <c r="Q186" s="1"/>
      <c r="R186" s="1"/>
      <c r="S186" s="1"/>
      <c r="T186" s="1"/>
      <c r="U186" s="1"/>
      <c r="V186" s="1"/>
      <c r="W186" s="1"/>
      <c r="X186" s="1"/>
    </row>
    <row r="187" spans="1:24" x14ac:dyDescent="0.25">
      <c r="A187" s="1"/>
      <c r="B187" s="1"/>
      <c r="C187" s="1"/>
      <c r="D187" s="1"/>
      <c r="E187" s="1"/>
      <c r="F187" s="1"/>
      <c r="G187" s="1"/>
      <c r="H187" s="1"/>
      <c r="I187" s="2"/>
      <c r="J187" s="2"/>
      <c r="K187" s="2"/>
      <c r="L187" s="2"/>
      <c r="M187" s="2"/>
      <c r="N187" s="2"/>
      <c r="O187" s="2"/>
      <c r="P187" s="1"/>
      <c r="Q187" s="1"/>
      <c r="R187" s="1"/>
      <c r="S187" s="1"/>
      <c r="T187" s="1"/>
      <c r="U187" s="1"/>
      <c r="V187" s="1"/>
      <c r="W187" s="1"/>
      <c r="X187" s="1"/>
    </row>
    <row r="188" spans="1:2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1"/>
      <c r="Q188" s="1"/>
      <c r="R188" s="1"/>
      <c r="S188" s="1"/>
      <c r="T188" s="1"/>
      <c r="U188" s="1"/>
      <c r="V188" s="1"/>
      <c r="W188" s="1"/>
      <c r="X188" s="1"/>
    </row>
    <row r="189" spans="1:24" x14ac:dyDescent="0.25">
      <c r="A189" s="1"/>
      <c r="B189" s="1"/>
      <c r="C189" s="1"/>
      <c r="D189" s="3" t="s">
        <v>212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24" x14ac:dyDescent="0.25">
      <c r="A191" s="1"/>
      <c r="B191" s="4" t="s">
        <v>14</v>
      </c>
      <c r="C191" s="4" t="s">
        <v>15</v>
      </c>
      <c r="D191" s="5" t="s">
        <v>16</v>
      </c>
      <c r="E191" s="4" t="s">
        <v>0</v>
      </c>
      <c r="F191" s="4" t="s">
        <v>1</v>
      </c>
      <c r="G191" s="4" t="s">
        <v>2</v>
      </c>
      <c r="H191" s="4" t="s">
        <v>3</v>
      </c>
      <c r="I191" s="4" t="s">
        <v>4</v>
      </c>
      <c r="J191" s="4" t="s">
        <v>5</v>
      </c>
      <c r="K191" s="18" t="s">
        <v>286</v>
      </c>
      <c r="L191" s="18" t="s">
        <v>287</v>
      </c>
      <c r="M191" s="18" t="s">
        <v>295</v>
      </c>
      <c r="N191" s="4" t="s">
        <v>17</v>
      </c>
      <c r="O191" s="5" t="s">
        <v>18</v>
      </c>
      <c r="P191" s="1"/>
      <c r="Q191" s="1"/>
      <c r="R191" s="1"/>
      <c r="S191" s="1"/>
      <c r="T191" s="1"/>
      <c r="U191" s="1"/>
      <c r="V191" s="1"/>
      <c r="W191" s="1"/>
      <c r="X191" s="1"/>
    </row>
    <row r="192" spans="1:24" x14ac:dyDescent="0.25">
      <c r="A192" s="25">
        <v>3300</v>
      </c>
      <c r="B192" s="25" t="s">
        <v>188</v>
      </c>
      <c r="C192" s="25" t="s">
        <v>213</v>
      </c>
      <c r="D192" s="7">
        <v>200000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f>SUM(E192:M192)</f>
        <v>0</v>
      </c>
      <c r="O192" s="7">
        <f>D192-N192</f>
        <v>200000</v>
      </c>
      <c r="P192" s="1"/>
      <c r="Q192" s="1"/>
      <c r="R192" s="1"/>
      <c r="S192" s="1"/>
      <c r="T192" s="1"/>
      <c r="U192" s="1"/>
      <c r="V192" s="1"/>
      <c r="W192" s="1"/>
      <c r="X192" s="1"/>
    </row>
    <row r="193" spans="1:24" x14ac:dyDescent="0.25">
      <c r="A193" s="1"/>
      <c r="B193" s="1"/>
      <c r="C193" s="1"/>
      <c r="D193" s="7">
        <f t="shared" ref="D193:O193" si="29">SUM(D192:D192)</f>
        <v>200000</v>
      </c>
      <c r="E193" s="7">
        <f t="shared" si="29"/>
        <v>0</v>
      </c>
      <c r="F193" s="7">
        <f t="shared" si="29"/>
        <v>0</v>
      </c>
      <c r="G193" s="7">
        <f t="shared" si="29"/>
        <v>0</v>
      </c>
      <c r="H193" s="7">
        <f t="shared" si="29"/>
        <v>0</v>
      </c>
      <c r="I193" s="7">
        <f t="shared" si="29"/>
        <v>0</v>
      </c>
      <c r="J193" s="7">
        <f t="shared" si="29"/>
        <v>0</v>
      </c>
      <c r="K193" s="7">
        <f t="shared" si="29"/>
        <v>0</v>
      </c>
      <c r="L193" s="7">
        <f t="shared" si="29"/>
        <v>0</v>
      </c>
      <c r="M193" s="7">
        <f t="shared" si="29"/>
        <v>0</v>
      </c>
      <c r="N193" s="7">
        <f t="shared" si="29"/>
        <v>0</v>
      </c>
      <c r="O193" s="7">
        <f t="shared" si="29"/>
        <v>200000</v>
      </c>
      <c r="P193" s="1"/>
      <c r="Q193" s="1"/>
      <c r="R193" s="1"/>
      <c r="S193" s="1"/>
      <c r="T193" s="1"/>
      <c r="U193" s="1"/>
      <c r="V193" s="1"/>
      <c r="W193" s="1"/>
      <c r="X193" s="1"/>
    </row>
    <row r="194" spans="1:24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1"/>
      <c r="Q194" s="1"/>
      <c r="R194" s="1"/>
      <c r="S194" s="1"/>
      <c r="T194" s="1"/>
      <c r="U194" s="1"/>
      <c r="V194" s="1"/>
      <c r="W194" s="1"/>
      <c r="X194" s="1"/>
    </row>
    <row r="195" spans="1:24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1"/>
      <c r="Q195" s="1"/>
      <c r="R195" s="1"/>
      <c r="S195" s="1"/>
      <c r="T195" s="1"/>
      <c r="U195" s="1"/>
      <c r="V195" s="1"/>
      <c r="W195" s="1"/>
      <c r="X195" s="1"/>
    </row>
    <row r="196" spans="1:24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1"/>
      <c r="Q196" s="1"/>
      <c r="R196" s="1"/>
      <c r="S196" s="1"/>
      <c r="T196" s="1"/>
      <c r="U196" s="1"/>
      <c r="V196" s="1"/>
      <c r="W196" s="1"/>
      <c r="X196" s="1"/>
    </row>
    <row r="197" spans="1:24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1"/>
      <c r="Q197" s="1"/>
      <c r="R197" s="1"/>
      <c r="S197" s="1"/>
      <c r="T197" s="1"/>
      <c r="U197" s="1"/>
      <c r="V197" s="1"/>
      <c r="W197" s="1"/>
      <c r="X197" s="1"/>
    </row>
    <row r="198" spans="1:24" x14ac:dyDescent="0.25">
      <c r="A198" s="1"/>
      <c r="B198" s="1"/>
      <c r="C198" s="1"/>
      <c r="D198" s="3" t="s">
        <v>214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24" x14ac:dyDescent="0.25">
      <c r="A200" s="1"/>
      <c r="B200" s="4" t="s">
        <v>14</v>
      </c>
      <c r="C200" s="4" t="s">
        <v>15</v>
      </c>
      <c r="D200" s="5" t="s">
        <v>16</v>
      </c>
      <c r="E200" s="4" t="s">
        <v>0</v>
      </c>
      <c r="F200" s="4" t="s">
        <v>1</v>
      </c>
      <c r="G200" s="4" t="s">
        <v>2</v>
      </c>
      <c r="H200" s="4" t="s">
        <v>3</v>
      </c>
      <c r="I200" s="4" t="s">
        <v>4</v>
      </c>
      <c r="J200" s="4" t="s">
        <v>5</v>
      </c>
      <c r="K200" s="18" t="s">
        <v>286</v>
      </c>
      <c r="L200" s="18" t="s">
        <v>287</v>
      </c>
      <c r="M200" s="18" t="s">
        <v>295</v>
      </c>
      <c r="N200" s="18" t="s">
        <v>17</v>
      </c>
      <c r="O200" s="5" t="s">
        <v>18</v>
      </c>
      <c r="P200" s="1"/>
      <c r="Q200" s="1"/>
      <c r="R200" s="1"/>
      <c r="S200" s="1"/>
      <c r="T200" s="1"/>
      <c r="U200" s="1"/>
      <c r="V200" s="1"/>
      <c r="W200" s="1"/>
      <c r="X200" s="1"/>
    </row>
    <row r="201" spans="1:24" x14ac:dyDescent="0.25">
      <c r="A201" s="20" t="s">
        <v>318</v>
      </c>
      <c r="B201" s="20">
        <v>1000</v>
      </c>
      <c r="C201" s="20" t="s">
        <v>325</v>
      </c>
      <c r="D201" s="7">
        <f>SUM(D202:D209)</f>
        <v>19255353.780000001</v>
      </c>
      <c r="E201" s="7">
        <f t="shared" ref="E201:O201" si="30">SUM(E202:E209)</f>
        <v>1266089</v>
      </c>
      <c r="F201" s="7">
        <f t="shared" si="30"/>
        <v>1266043</v>
      </c>
      <c r="G201" s="7">
        <f t="shared" si="30"/>
        <v>1255679</v>
      </c>
      <c r="H201" s="7">
        <f t="shared" si="30"/>
        <v>1245950</v>
      </c>
      <c r="I201" s="7">
        <f t="shared" si="30"/>
        <v>1339780</v>
      </c>
      <c r="J201" s="7">
        <f t="shared" si="30"/>
        <v>1378761</v>
      </c>
      <c r="K201" s="7">
        <f t="shared" si="30"/>
        <v>1405618</v>
      </c>
      <c r="L201" s="7">
        <f t="shared" si="30"/>
        <v>2626546</v>
      </c>
      <c r="M201" s="7">
        <f t="shared" si="30"/>
        <v>1188566</v>
      </c>
      <c r="N201" s="7">
        <f t="shared" si="30"/>
        <v>12973032</v>
      </c>
      <c r="O201" s="7">
        <f t="shared" si="30"/>
        <v>6282321.7800000003</v>
      </c>
      <c r="P201" s="1"/>
      <c r="Q201" s="1"/>
      <c r="R201" s="1"/>
      <c r="S201" s="1"/>
      <c r="T201" s="1"/>
      <c r="U201" s="1"/>
      <c r="V201" s="1"/>
      <c r="W201" s="1"/>
      <c r="X201" s="1"/>
    </row>
    <row r="202" spans="1:24" x14ac:dyDescent="0.25">
      <c r="A202" s="1">
        <v>1100</v>
      </c>
      <c r="B202" s="1" t="s">
        <v>215</v>
      </c>
      <c r="C202" s="1" t="s">
        <v>216</v>
      </c>
      <c r="D202" s="2">
        <v>3561720</v>
      </c>
      <c r="E202" s="2">
        <v>296810</v>
      </c>
      <c r="F202" s="12">
        <v>296810</v>
      </c>
      <c r="G202" s="12">
        <v>270686</v>
      </c>
      <c r="H202" s="12">
        <v>296810</v>
      </c>
      <c r="I202" s="12">
        <v>296810</v>
      </c>
      <c r="J202" s="12">
        <v>296810</v>
      </c>
      <c r="K202" s="14">
        <v>296810</v>
      </c>
      <c r="L202" s="14">
        <v>296810</v>
      </c>
      <c r="M202" s="14">
        <v>194926</v>
      </c>
      <c r="N202" s="14">
        <f>SUM(E202:M202)</f>
        <v>2543282</v>
      </c>
      <c r="O202" s="2">
        <f t="shared" ref="O202:O216" si="31">D202-N202</f>
        <v>1018438</v>
      </c>
      <c r="P202" s="1"/>
      <c r="Q202" s="1"/>
      <c r="R202" s="1"/>
      <c r="S202" s="1"/>
      <c r="T202" s="1"/>
      <c r="U202" s="1"/>
      <c r="V202" s="1"/>
      <c r="W202" s="1"/>
      <c r="X202" s="1"/>
    </row>
    <row r="203" spans="1:24" x14ac:dyDescent="0.25">
      <c r="A203" s="1">
        <v>1100</v>
      </c>
      <c r="B203" s="1" t="s">
        <v>173</v>
      </c>
      <c r="C203" s="1" t="s">
        <v>174</v>
      </c>
      <c r="D203" s="2">
        <v>12452580</v>
      </c>
      <c r="E203" s="2">
        <v>965533</v>
      </c>
      <c r="F203" s="12">
        <v>969233</v>
      </c>
      <c r="G203" s="12">
        <v>963378</v>
      </c>
      <c r="H203" s="12">
        <v>920830</v>
      </c>
      <c r="I203" s="12">
        <v>994246</v>
      </c>
      <c r="J203" s="12">
        <v>964405</v>
      </c>
      <c r="K203" s="14">
        <v>922184</v>
      </c>
      <c r="L203" s="14">
        <v>957080</v>
      </c>
      <c r="M203" s="14">
        <v>973890</v>
      </c>
      <c r="N203" s="14">
        <f t="shared" ref="N203:N216" si="32">SUM(E203:M203)</f>
        <v>8630779</v>
      </c>
      <c r="O203" s="2">
        <f t="shared" si="31"/>
        <v>3821801</v>
      </c>
      <c r="P203" s="1"/>
      <c r="Q203" s="1"/>
      <c r="R203" s="1"/>
      <c r="S203" s="1"/>
      <c r="T203" s="1"/>
      <c r="U203" s="1"/>
      <c r="V203" s="1"/>
      <c r="W203" s="1"/>
      <c r="X203" s="1"/>
    </row>
    <row r="204" spans="1:24" x14ac:dyDescent="0.25">
      <c r="A204" s="1">
        <v>1200</v>
      </c>
      <c r="B204" s="1" t="s">
        <v>19</v>
      </c>
      <c r="C204" s="1" t="s">
        <v>277</v>
      </c>
      <c r="D204" s="2">
        <v>0</v>
      </c>
      <c r="E204" s="2">
        <v>0</v>
      </c>
      <c r="F204" s="12">
        <v>0</v>
      </c>
      <c r="G204" s="12">
        <v>0</v>
      </c>
      <c r="H204" s="12">
        <v>3090</v>
      </c>
      <c r="I204" s="12">
        <v>19692</v>
      </c>
      <c r="J204" s="12">
        <v>101592</v>
      </c>
      <c r="K204" s="14">
        <v>186624</v>
      </c>
      <c r="L204" s="14">
        <v>81274</v>
      </c>
      <c r="M204" s="14">
        <v>19750</v>
      </c>
      <c r="N204" s="14">
        <f t="shared" si="32"/>
        <v>412022</v>
      </c>
      <c r="O204" s="2">
        <f t="shared" si="31"/>
        <v>-412022</v>
      </c>
      <c r="P204" s="1"/>
      <c r="Q204" s="1"/>
      <c r="R204" s="1"/>
      <c r="S204" s="1"/>
      <c r="T204" s="1"/>
      <c r="U204" s="1"/>
      <c r="V204" s="1"/>
      <c r="W204" s="1"/>
      <c r="X204" s="1"/>
    </row>
    <row r="205" spans="1:24" x14ac:dyDescent="0.25">
      <c r="A205" s="1">
        <v>1300</v>
      </c>
      <c r="B205" s="1" t="s">
        <v>176</v>
      </c>
      <c r="C205" s="1" t="s">
        <v>217</v>
      </c>
      <c r="D205" s="2">
        <v>2075430</v>
      </c>
      <c r="E205" s="1">
        <v>0</v>
      </c>
      <c r="F205" s="13">
        <v>0</v>
      </c>
      <c r="G205" s="13">
        <v>0</v>
      </c>
      <c r="H205" s="13"/>
      <c r="I205" s="13"/>
      <c r="J205" s="13"/>
      <c r="K205" s="14"/>
      <c r="L205" s="14">
        <v>1264732</v>
      </c>
      <c r="M205" s="14"/>
      <c r="N205" s="14">
        <f t="shared" si="32"/>
        <v>1264732</v>
      </c>
      <c r="O205" s="2">
        <f t="shared" si="31"/>
        <v>810698</v>
      </c>
      <c r="P205" s="1"/>
      <c r="Q205" s="1"/>
      <c r="R205" s="1"/>
      <c r="S205" s="1"/>
      <c r="T205" s="1"/>
      <c r="U205" s="1"/>
      <c r="V205" s="1"/>
      <c r="W205" s="1"/>
      <c r="X205" s="1"/>
    </row>
    <row r="206" spans="1:24" x14ac:dyDescent="0.25">
      <c r="A206" s="1">
        <v>1300</v>
      </c>
      <c r="B206" s="1" t="s">
        <v>178</v>
      </c>
      <c r="C206" s="1" t="s">
        <v>179</v>
      </c>
      <c r="D206" s="1">
        <v>0</v>
      </c>
      <c r="E206" s="1">
        <v>0</v>
      </c>
      <c r="F206" s="13">
        <v>0</v>
      </c>
      <c r="G206" s="12">
        <v>21615</v>
      </c>
      <c r="H206" s="12">
        <v>2180</v>
      </c>
      <c r="I206" s="13">
        <v>0</v>
      </c>
      <c r="J206" s="12">
        <v>15954</v>
      </c>
      <c r="K206" s="14"/>
      <c r="L206" s="14">
        <v>26650</v>
      </c>
      <c r="M206" s="14"/>
      <c r="N206" s="14">
        <f t="shared" si="32"/>
        <v>66399</v>
      </c>
      <c r="O206" s="2">
        <f t="shared" si="31"/>
        <v>-66399</v>
      </c>
      <c r="P206" s="1"/>
      <c r="Q206" s="1"/>
      <c r="R206" s="1"/>
      <c r="S206" s="1"/>
      <c r="T206" s="1"/>
      <c r="U206" s="1"/>
      <c r="V206" s="1"/>
      <c r="W206" s="1"/>
      <c r="X206" s="1"/>
    </row>
    <row r="207" spans="1:24" x14ac:dyDescent="0.25">
      <c r="A207" s="1">
        <v>1500</v>
      </c>
      <c r="B207" s="1" t="s">
        <v>218</v>
      </c>
      <c r="C207" s="1" t="s">
        <v>219</v>
      </c>
      <c r="D207" s="2">
        <v>1000000</v>
      </c>
      <c r="E207" s="1">
        <v>0</v>
      </c>
      <c r="F207" s="13">
        <v>0</v>
      </c>
      <c r="G207" s="13">
        <v>0</v>
      </c>
      <c r="H207" s="12">
        <v>23040</v>
      </c>
      <c r="I207" s="12">
        <v>29032</v>
      </c>
      <c r="J207" s="13">
        <v>0</v>
      </c>
      <c r="K207" s="14"/>
      <c r="L207" s="14"/>
      <c r="M207" s="14"/>
      <c r="N207" s="14">
        <f t="shared" si="32"/>
        <v>52072</v>
      </c>
      <c r="O207" s="2">
        <f t="shared" si="31"/>
        <v>947928</v>
      </c>
      <c r="P207" s="1"/>
      <c r="Q207" s="1"/>
      <c r="R207" s="1"/>
      <c r="S207" s="1"/>
      <c r="T207" s="1"/>
      <c r="U207" s="1"/>
      <c r="V207" s="1"/>
      <c r="W207" s="1"/>
      <c r="X207" s="1"/>
    </row>
    <row r="208" spans="1:24" x14ac:dyDescent="0.25">
      <c r="A208" s="1">
        <v>1500</v>
      </c>
      <c r="B208" s="1" t="s">
        <v>220</v>
      </c>
      <c r="C208" s="1" t="s">
        <v>221</v>
      </c>
      <c r="D208" s="2">
        <v>70611</v>
      </c>
      <c r="E208" s="2">
        <v>3746</v>
      </c>
      <c r="F208" s="13">
        <v>0</v>
      </c>
      <c r="G208" s="13">
        <v>0</v>
      </c>
      <c r="H208" s="13"/>
      <c r="I208" s="13"/>
      <c r="J208" s="13"/>
      <c r="K208" s="14"/>
      <c r="L208" s="14"/>
      <c r="M208" s="14"/>
      <c r="N208" s="14">
        <f t="shared" si="32"/>
        <v>3746</v>
      </c>
      <c r="O208" s="2">
        <f t="shared" si="31"/>
        <v>66865</v>
      </c>
      <c r="P208" s="1"/>
      <c r="Q208" s="1"/>
      <c r="R208" s="1"/>
      <c r="S208" s="1"/>
      <c r="T208" s="1"/>
      <c r="U208" s="1"/>
      <c r="V208" s="1"/>
      <c r="W208" s="1"/>
      <c r="X208" s="1"/>
    </row>
    <row r="209" spans="1:24" x14ac:dyDescent="0.25">
      <c r="A209" s="1">
        <v>1600</v>
      </c>
      <c r="B209" s="1" t="s">
        <v>222</v>
      </c>
      <c r="C209" s="1" t="s">
        <v>223</v>
      </c>
      <c r="D209" s="2">
        <v>95012.78</v>
      </c>
      <c r="E209" s="1">
        <v>0</v>
      </c>
      <c r="F209" s="13">
        <v>0</v>
      </c>
      <c r="G209" s="13">
        <v>0</v>
      </c>
      <c r="H209" s="13"/>
      <c r="I209" s="13"/>
      <c r="J209" s="13"/>
      <c r="K209" s="14"/>
      <c r="L209" s="14"/>
      <c r="M209" s="14"/>
      <c r="N209" s="14">
        <f t="shared" si="32"/>
        <v>0</v>
      </c>
      <c r="O209" s="2">
        <f t="shared" si="31"/>
        <v>95012.78</v>
      </c>
      <c r="P209" s="1"/>
      <c r="Q209" s="1"/>
      <c r="R209" s="1"/>
      <c r="S209" s="1"/>
      <c r="T209" s="1"/>
      <c r="U209" s="1"/>
      <c r="V209" s="1"/>
      <c r="W209" s="1"/>
      <c r="X209" s="1"/>
    </row>
    <row r="210" spans="1:24" x14ac:dyDescent="0.25">
      <c r="A210" s="20" t="s">
        <v>318</v>
      </c>
      <c r="B210" s="20">
        <v>3000</v>
      </c>
      <c r="C210" s="20" t="s">
        <v>323</v>
      </c>
      <c r="D210" s="7">
        <f>SUM(D211:D212)</f>
        <v>667744.22</v>
      </c>
      <c r="E210" s="7">
        <f t="shared" ref="E210:O210" si="33">SUM(E211:E212)</f>
        <v>131216.09</v>
      </c>
      <c r="F210" s="7">
        <f t="shared" si="33"/>
        <v>2450</v>
      </c>
      <c r="G210" s="7">
        <f t="shared" si="33"/>
        <v>1500</v>
      </c>
      <c r="H210" s="7">
        <f t="shared" si="33"/>
        <v>350100</v>
      </c>
      <c r="I210" s="7">
        <f t="shared" si="33"/>
        <v>0</v>
      </c>
      <c r="J210" s="7">
        <f t="shared" si="33"/>
        <v>1950</v>
      </c>
      <c r="K210" s="7">
        <f t="shared" si="33"/>
        <v>1050</v>
      </c>
      <c r="L210" s="7">
        <f t="shared" si="33"/>
        <v>600</v>
      </c>
      <c r="M210" s="7">
        <f t="shared" si="33"/>
        <v>1650</v>
      </c>
      <c r="N210" s="7">
        <f t="shared" si="33"/>
        <v>490516.08999999997</v>
      </c>
      <c r="O210" s="7">
        <f t="shared" si="33"/>
        <v>177228.13</v>
      </c>
      <c r="P210" s="1"/>
      <c r="Q210" s="1"/>
      <c r="R210" s="1"/>
      <c r="S210" s="1"/>
      <c r="T210" s="1"/>
      <c r="U210" s="1"/>
      <c r="V210" s="1"/>
      <c r="W210" s="1"/>
      <c r="X210" s="1"/>
    </row>
    <row r="211" spans="1:24" x14ac:dyDescent="0.25">
      <c r="A211" s="1">
        <v>3100</v>
      </c>
      <c r="B211" s="1" t="s">
        <v>85</v>
      </c>
      <c r="C211" s="1" t="s">
        <v>86</v>
      </c>
      <c r="D211" s="2">
        <v>667744.22</v>
      </c>
      <c r="E211" s="2">
        <v>129986.09</v>
      </c>
      <c r="F211" s="13">
        <v>0</v>
      </c>
      <c r="G211" s="13">
        <v>0</v>
      </c>
      <c r="H211" s="12">
        <v>350000</v>
      </c>
      <c r="I211" s="13">
        <v>0</v>
      </c>
      <c r="J211" s="13">
        <v>0</v>
      </c>
      <c r="K211" s="14"/>
      <c r="L211" s="14"/>
      <c r="M211" s="14"/>
      <c r="N211" s="14">
        <f t="shared" si="32"/>
        <v>479986.08999999997</v>
      </c>
      <c r="O211" s="2">
        <f t="shared" si="31"/>
        <v>187758.13</v>
      </c>
      <c r="P211" s="1"/>
      <c r="Q211" s="1"/>
      <c r="R211" s="1"/>
      <c r="S211" s="1"/>
      <c r="T211" s="1"/>
      <c r="U211" s="1"/>
      <c r="V211" s="1"/>
      <c r="W211" s="1"/>
      <c r="X211" s="1"/>
    </row>
    <row r="212" spans="1:24" x14ac:dyDescent="0.25">
      <c r="A212" s="1">
        <v>3700</v>
      </c>
      <c r="B212" s="1" t="s">
        <v>125</v>
      </c>
      <c r="C212" s="1" t="s">
        <v>126</v>
      </c>
      <c r="D212" s="1">
        <v>0</v>
      </c>
      <c r="E212" s="2">
        <v>1230</v>
      </c>
      <c r="F212" s="12">
        <v>2450</v>
      </c>
      <c r="G212" s="12">
        <v>1500</v>
      </c>
      <c r="H212" s="13">
        <v>100</v>
      </c>
      <c r="I212" s="13">
        <v>0</v>
      </c>
      <c r="J212" s="12">
        <v>1950</v>
      </c>
      <c r="K212" s="14">
        <v>1050</v>
      </c>
      <c r="L212" s="14">
        <v>600</v>
      </c>
      <c r="M212" s="14">
        <v>1650</v>
      </c>
      <c r="N212" s="14">
        <f t="shared" si="32"/>
        <v>10530</v>
      </c>
      <c r="O212" s="2">
        <f t="shared" si="31"/>
        <v>-10530</v>
      </c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24" x14ac:dyDescent="0.25">
      <c r="A213" s="20" t="s">
        <v>318</v>
      </c>
      <c r="B213" s="20">
        <v>4000</v>
      </c>
      <c r="C213" s="21" t="s">
        <v>322</v>
      </c>
      <c r="D213" s="7">
        <f>SUM(D214:D216)</f>
        <v>274200</v>
      </c>
      <c r="E213" s="7">
        <f t="shared" ref="E213:O213" si="34">SUM(E214:E216)</f>
        <v>22586.5</v>
      </c>
      <c r="F213" s="7">
        <f t="shared" si="34"/>
        <v>22586.5</v>
      </c>
      <c r="G213" s="7">
        <f t="shared" si="34"/>
        <v>22096.5</v>
      </c>
      <c r="H213" s="7">
        <f t="shared" si="34"/>
        <v>21966.5</v>
      </c>
      <c r="I213" s="7">
        <f t="shared" si="34"/>
        <v>291586.5</v>
      </c>
      <c r="J213" s="7">
        <f t="shared" si="34"/>
        <v>21656.5</v>
      </c>
      <c r="K213" s="7">
        <f t="shared" si="34"/>
        <v>21586.5</v>
      </c>
      <c r="L213" s="7">
        <f t="shared" si="34"/>
        <v>985657.66</v>
      </c>
      <c r="M213" s="7">
        <f t="shared" si="34"/>
        <v>21656.5</v>
      </c>
      <c r="N213" s="7">
        <f t="shared" si="34"/>
        <v>1431379.6600000001</v>
      </c>
      <c r="O213" s="7">
        <f t="shared" si="34"/>
        <v>-1157179.6600000001</v>
      </c>
      <c r="P213" s="1"/>
      <c r="Q213" s="1"/>
      <c r="R213" s="1"/>
      <c r="S213" s="1"/>
      <c r="T213" s="1"/>
      <c r="U213" s="1"/>
      <c r="V213" s="1"/>
      <c r="W213" s="1"/>
      <c r="X213" s="1"/>
    </row>
    <row r="214" spans="1:24" x14ac:dyDescent="0.25">
      <c r="A214" s="1">
        <v>4200</v>
      </c>
      <c r="B214" s="1" t="s">
        <v>224</v>
      </c>
      <c r="C214" s="1" t="s">
        <v>225</v>
      </c>
      <c r="D214" s="2">
        <v>274200</v>
      </c>
      <c r="E214" s="2">
        <v>22586.5</v>
      </c>
      <c r="F214" s="12">
        <v>22586.5</v>
      </c>
      <c r="G214" s="12">
        <v>22096.5</v>
      </c>
      <c r="H214" s="12">
        <v>21966.5</v>
      </c>
      <c r="I214" s="12">
        <v>21586.5</v>
      </c>
      <c r="J214" s="12">
        <v>21656.5</v>
      </c>
      <c r="K214" s="12">
        <v>21586.5</v>
      </c>
      <c r="L214" s="12">
        <v>21656.5</v>
      </c>
      <c r="M214" s="12">
        <v>21656.5</v>
      </c>
      <c r="N214" s="12">
        <f t="shared" si="32"/>
        <v>197378.5</v>
      </c>
      <c r="O214" s="2">
        <f t="shared" si="31"/>
        <v>76821.5</v>
      </c>
      <c r="P214" s="1"/>
      <c r="Q214" s="1"/>
      <c r="R214" s="1"/>
      <c r="S214" s="1"/>
      <c r="T214" s="1"/>
      <c r="U214" s="1"/>
      <c r="V214" s="1"/>
      <c r="W214" s="1"/>
      <c r="X214" s="1"/>
    </row>
    <row r="215" spans="1:24" x14ac:dyDescent="0.25">
      <c r="A215" s="1">
        <v>4100</v>
      </c>
      <c r="B215" s="1" t="s">
        <v>278</v>
      </c>
      <c r="C215" s="1" t="s">
        <v>10</v>
      </c>
      <c r="D215" s="2">
        <v>0</v>
      </c>
      <c r="E215" s="2">
        <v>0</v>
      </c>
      <c r="F215" s="12">
        <v>0</v>
      </c>
      <c r="G215" s="12">
        <v>0</v>
      </c>
      <c r="H215" s="12">
        <v>0</v>
      </c>
      <c r="I215" s="12">
        <v>270000</v>
      </c>
      <c r="J215" s="12">
        <v>0</v>
      </c>
      <c r="K215" s="12"/>
      <c r="L215" s="12">
        <v>42481.4</v>
      </c>
      <c r="M215" s="12"/>
      <c r="N215" s="12">
        <f t="shared" ref="N215" si="35">SUM(E215:M215)</f>
        <v>312481.40000000002</v>
      </c>
      <c r="O215" s="2">
        <f t="shared" ref="O215" si="36">D215-N215</f>
        <v>-312481.40000000002</v>
      </c>
      <c r="P215" s="1"/>
      <c r="Q215" s="1"/>
      <c r="R215" s="1"/>
      <c r="S215" s="1"/>
      <c r="T215" s="1"/>
      <c r="U215" s="1"/>
      <c r="V215" s="1"/>
      <c r="W215" s="1"/>
      <c r="X215" s="1"/>
    </row>
    <row r="216" spans="1:24" x14ac:dyDescent="0.25">
      <c r="A216" s="1">
        <v>4100</v>
      </c>
      <c r="B216" s="1" t="s">
        <v>278</v>
      </c>
      <c r="C216" s="1" t="s">
        <v>307</v>
      </c>
      <c r="D216" s="2">
        <v>0</v>
      </c>
      <c r="E216" s="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921519.76</v>
      </c>
      <c r="M216" s="12"/>
      <c r="N216" s="12">
        <f t="shared" si="32"/>
        <v>921519.76</v>
      </c>
      <c r="O216" s="2">
        <f t="shared" si="31"/>
        <v>-921519.76</v>
      </c>
      <c r="P216" s="1"/>
      <c r="Q216" s="1"/>
      <c r="R216" s="1"/>
      <c r="S216" s="1"/>
      <c r="T216" s="1"/>
      <c r="U216" s="1"/>
      <c r="V216" s="1"/>
      <c r="W216" s="1"/>
      <c r="X216" s="1"/>
    </row>
    <row r="217" spans="1:24" x14ac:dyDescent="0.25">
      <c r="A217" s="1" t="s">
        <v>169</v>
      </c>
      <c r="B217" s="1" t="s">
        <v>169</v>
      </c>
      <c r="C217" s="1" t="s">
        <v>226</v>
      </c>
      <c r="D217" s="7">
        <f>D201+D210+D213</f>
        <v>20197298</v>
      </c>
      <c r="E217" s="7">
        <f t="shared" ref="E217:O217" si="37">E201+E210+E213</f>
        <v>1419891.59</v>
      </c>
      <c r="F217" s="7">
        <f t="shared" si="37"/>
        <v>1291079.5</v>
      </c>
      <c r="G217" s="7">
        <f t="shared" si="37"/>
        <v>1279275.5</v>
      </c>
      <c r="H217" s="7">
        <f t="shared" si="37"/>
        <v>1618016.5</v>
      </c>
      <c r="I217" s="7">
        <f t="shared" si="37"/>
        <v>1631366.5</v>
      </c>
      <c r="J217" s="7">
        <f t="shared" si="37"/>
        <v>1402367.5</v>
      </c>
      <c r="K217" s="7">
        <f t="shared" si="37"/>
        <v>1428254.5</v>
      </c>
      <c r="L217" s="7">
        <f t="shared" si="37"/>
        <v>3612803.66</v>
      </c>
      <c r="M217" s="7">
        <f t="shared" si="37"/>
        <v>1211872.5</v>
      </c>
      <c r="N217" s="7">
        <f t="shared" si="37"/>
        <v>14894927.75</v>
      </c>
      <c r="O217" s="7">
        <f t="shared" si="37"/>
        <v>5302370.25</v>
      </c>
      <c r="P217" s="1"/>
      <c r="Q217" s="1"/>
      <c r="R217" s="1"/>
      <c r="S217" s="1"/>
      <c r="T217" s="1"/>
      <c r="U217" s="1"/>
      <c r="V217" s="1"/>
      <c r="W217" s="1"/>
      <c r="X217" s="1"/>
    </row>
    <row r="218" spans="1:24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2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2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2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x14ac:dyDescent="0.25">
      <c r="A222" s="1"/>
      <c r="B222" s="1"/>
      <c r="C222" s="1"/>
      <c r="D222" s="3" t="s">
        <v>227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24" x14ac:dyDescent="0.25">
      <c r="A224" s="1"/>
      <c r="B224" s="4" t="s">
        <v>14</v>
      </c>
      <c r="C224" s="4" t="s">
        <v>15</v>
      </c>
      <c r="D224" s="5" t="s">
        <v>16</v>
      </c>
      <c r="E224" s="4" t="s">
        <v>0</v>
      </c>
      <c r="F224" s="4" t="s">
        <v>1</v>
      </c>
      <c r="G224" s="4" t="s">
        <v>2</v>
      </c>
      <c r="H224" s="4" t="s">
        <v>3</v>
      </c>
      <c r="I224" s="4" t="s">
        <v>4</v>
      </c>
      <c r="J224" s="4" t="s">
        <v>5</v>
      </c>
      <c r="K224" s="18" t="s">
        <v>286</v>
      </c>
      <c r="L224" s="18" t="s">
        <v>287</v>
      </c>
      <c r="M224" s="18" t="s">
        <v>295</v>
      </c>
      <c r="N224" s="4" t="s">
        <v>17</v>
      </c>
      <c r="O224" s="5" t="s">
        <v>18</v>
      </c>
      <c r="P224" s="1"/>
      <c r="Q224" s="1"/>
      <c r="R224" s="1"/>
      <c r="S224" s="1"/>
      <c r="T224" s="1"/>
      <c r="U224" s="1"/>
      <c r="V224" s="1"/>
      <c r="W224" s="1"/>
      <c r="X224" s="1"/>
    </row>
    <row r="225" spans="1:24" x14ac:dyDescent="0.25">
      <c r="A225" s="20" t="s">
        <v>318</v>
      </c>
      <c r="B225" s="20">
        <v>2000</v>
      </c>
      <c r="C225" s="20" t="s">
        <v>324</v>
      </c>
      <c r="D225" s="7">
        <f>SUM(D226:D229)</f>
        <v>45000</v>
      </c>
      <c r="E225" s="7">
        <f t="shared" ref="E225:O225" si="38">SUM(E226:E229)</f>
        <v>0</v>
      </c>
      <c r="F225" s="7">
        <f t="shared" si="38"/>
        <v>0</v>
      </c>
      <c r="G225" s="7">
        <f t="shared" si="38"/>
        <v>0</v>
      </c>
      <c r="H225" s="7">
        <f t="shared" si="38"/>
        <v>0</v>
      </c>
      <c r="I225" s="7">
        <f t="shared" si="38"/>
        <v>0</v>
      </c>
      <c r="J225" s="7">
        <f t="shared" si="38"/>
        <v>0</v>
      </c>
      <c r="K225" s="7">
        <f t="shared" si="38"/>
        <v>31882.6</v>
      </c>
      <c r="L225" s="7">
        <f t="shared" si="38"/>
        <v>17400</v>
      </c>
      <c r="M225" s="7">
        <f t="shared" si="38"/>
        <v>0</v>
      </c>
      <c r="N225" s="7">
        <f t="shared" si="38"/>
        <v>49282.6</v>
      </c>
      <c r="O225" s="7">
        <f t="shared" si="38"/>
        <v>-4282.5999999999985</v>
      </c>
      <c r="P225" s="1"/>
      <c r="Q225" s="1"/>
      <c r="R225" s="1"/>
      <c r="S225" s="1"/>
      <c r="T225" s="1"/>
      <c r="U225" s="1"/>
      <c r="V225" s="1"/>
      <c r="W225" s="1"/>
      <c r="X225" s="1"/>
    </row>
    <row r="226" spans="1:24" x14ac:dyDescent="0.25">
      <c r="A226" s="1">
        <v>2100</v>
      </c>
      <c r="B226" s="1" t="s">
        <v>25</v>
      </c>
      <c r="C226" s="1" t="s">
        <v>196</v>
      </c>
      <c r="D226" s="2">
        <v>20000</v>
      </c>
      <c r="E226" s="1">
        <v>0</v>
      </c>
      <c r="F226" s="1">
        <v>0</v>
      </c>
      <c r="G226" s="1">
        <v>0</v>
      </c>
      <c r="H226" s="2">
        <v>0</v>
      </c>
      <c r="I226" s="2">
        <v>0</v>
      </c>
      <c r="J226" s="2">
        <v>0</v>
      </c>
      <c r="K226" s="2"/>
      <c r="L226" s="2"/>
      <c r="M226" s="2"/>
      <c r="N226" s="2">
        <f>SUM(E226:M226)</f>
        <v>0</v>
      </c>
      <c r="O226" s="2">
        <f>D226-N226</f>
        <v>20000</v>
      </c>
      <c r="P226" s="1"/>
      <c r="Q226" s="1"/>
      <c r="R226" s="1"/>
      <c r="S226" s="1"/>
      <c r="T226" s="1"/>
      <c r="U226" s="1"/>
      <c r="V226" s="1"/>
      <c r="W226" s="1"/>
      <c r="X226" s="1"/>
    </row>
    <row r="227" spans="1:24" x14ac:dyDescent="0.25">
      <c r="A227" s="1">
        <v>2100</v>
      </c>
      <c r="B227" s="1" t="s">
        <v>27</v>
      </c>
      <c r="C227" s="1" t="s">
        <v>198</v>
      </c>
      <c r="D227" s="2">
        <v>25000</v>
      </c>
      <c r="E227" s="1">
        <v>0</v>
      </c>
      <c r="F227" s="1">
        <v>0</v>
      </c>
      <c r="G227" s="1">
        <v>0</v>
      </c>
      <c r="H227" s="2">
        <v>0</v>
      </c>
      <c r="I227" s="2">
        <v>0</v>
      </c>
      <c r="J227" s="2">
        <v>0</v>
      </c>
      <c r="K227" s="2"/>
      <c r="L227" s="2"/>
      <c r="M227" s="2"/>
      <c r="N227" s="2">
        <f t="shared" ref="N227:N234" si="39">SUM(E227:M227)</f>
        <v>0</v>
      </c>
      <c r="O227" s="2">
        <f>D227-N227</f>
        <v>25000</v>
      </c>
      <c r="P227" s="1"/>
      <c r="Q227" s="1"/>
      <c r="R227" s="1"/>
      <c r="S227" s="1"/>
      <c r="T227" s="1"/>
      <c r="U227" s="1"/>
      <c r="V227" s="1"/>
      <c r="W227" s="1"/>
      <c r="X227" s="1"/>
    </row>
    <row r="228" spans="1:24" x14ac:dyDescent="0.25">
      <c r="A228" s="1">
        <v>2200</v>
      </c>
      <c r="B228" s="1" t="s">
        <v>39</v>
      </c>
      <c r="C228" s="1" t="s">
        <v>289</v>
      </c>
      <c r="D228" s="2">
        <v>0</v>
      </c>
      <c r="E228" s="1">
        <v>0</v>
      </c>
      <c r="F228" s="1">
        <v>0</v>
      </c>
      <c r="G228" s="1">
        <v>0</v>
      </c>
      <c r="H228" s="2">
        <v>0</v>
      </c>
      <c r="I228" s="2">
        <v>0</v>
      </c>
      <c r="J228" s="2">
        <v>0</v>
      </c>
      <c r="K228" s="2"/>
      <c r="L228" s="2">
        <v>17400</v>
      </c>
      <c r="M228" s="2"/>
      <c r="N228" s="2">
        <f t="shared" si="39"/>
        <v>17400</v>
      </c>
      <c r="O228" s="2">
        <f t="shared" ref="O228:O229" si="40">D228-N228</f>
        <v>-17400</v>
      </c>
      <c r="P228" s="1"/>
      <c r="Q228" s="1"/>
      <c r="R228" s="1"/>
      <c r="S228" s="1"/>
      <c r="T228" s="1"/>
      <c r="U228" s="1"/>
      <c r="V228" s="1"/>
      <c r="W228" s="1"/>
      <c r="X228" s="1"/>
    </row>
    <row r="229" spans="1:24" x14ac:dyDescent="0.25">
      <c r="A229" s="1">
        <v>2400</v>
      </c>
      <c r="B229" s="1" t="s">
        <v>61</v>
      </c>
      <c r="C229" s="1" t="s">
        <v>299</v>
      </c>
      <c r="D229" s="2">
        <v>0</v>
      </c>
      <c r="E229" s="1">
        <v>0</v>
      </c>
      <c r="F229" s="1">
        <v>0</v>
      </c>
      <c r="G229" s="1"/>
      <c r="H229" s="2">
        <v>0</v>
      </c>
      <c r="I229" s="2">
        <v>0</v>
      </c>
      <c r="J229" s="2">
        <v>0</v>
      </c>
      <c r="K229" s="2">
        <v>31882.6</v>
      </c>
      <c r="L229" s="2"/>
      <c r="M229" s="2"/>
      <c r="N229" s="2">
        <f t="shared" si="39"/>
        <v>31882.6</v>
      </c>
      <c r="O229" s="2">
        <f t="shared" si="40"/>
        <v>-31882.6</v>
      </c>
      <c r="P229" s="1"/>
      <c r="Q229" s="1"/>
      <c r="R229" s="1"/>
      <c r="S229" s="1"/>
      <c r="T229" s="1"/>
      <c r="U229" s="1"/>
      <c r="V229" s="1"/>
      <c r="W229" s="1"/>
      <c r="X229" s="1"/>
    </row>
    <row r="230" spans="1:24" x14ac:dyDescent="0.25">
      <c r="A230" s="20" t="s">
        <v>318</v>
      </c>
      <c r="B230" s="20">
        <v>3000</v>
      </c>
      <c r="C230" s="20" t="s">
        <v>323</v>
      </c>
      <c r="D230" s="7">
        <f>SUM(D231:D232)</f>
        <v>114658</v>
      </c>
      <c r="E230" s="7">
        <f t="shared" ref="E230:O230" si="41">SUM(E231:E232)</f>
        <v>0</v>
      </c>
      <c r="F230" s="7">
        <f t="shared" si="41"/>
        <v>0</v>
      </c>
      <c r="G230" s="7">
        <f t="shared" si="41"/>
        <v>0</v>
      </c>
      <c r="H230" s="7">
        <f t="shared" si="41"/>
        <v>0</v>
      </c>
      <c r="I230" s="7">
        <f t="shared" si="41"/>
        <v>39679.14</v>
      </c>
      <c r="J230" s="7">
        <f t="shared" si="41"/>
        <v>0</v>
      </c>
      <c r="K230" s="7">
        <f t="shared" si="41"/>
        <v>0</v>
      </c>
      <c r="L230" s="7">
        <f t="shared" si="41"/>
        <v>8700</v>
      </c>
      <c r="M230" s="7">
        <f t="shared" si="41"/>
        <v>0</v>
      </c>
      <c r="N230" s="7">
        <f t="shared" si="41"/>
        <v>48379.14</v>
      </c>
      <c r="O230" s="7">
        <f t="shared" si="41"/>
        <v>66278.86</v>
      </c>
      <c r="P230" s="1"/>
      <c r="Q230" s="1"/>
      <c r="R230" s="1"/>
      <c r="S230" s="1"/>
      <c r="T230" s="1"/>
      <c r="U230" s="1"/>
      <c r="V230" s="1"/>
      <c r="W230" s="1"/>
      <c r="X230" s="1"/>
    </row>
    <row r="231" spans="1:24" x14ac:dyDescent="0.25">
      <c r="A231" s="1">
        <v>3100</v>
      </c>
      <c r="B231" s="1" t="s">
        <v>85</v>
      </c>
      <c r="C231" s="1" t="s">
        <v>200</v>
      </c>
      <c r="D231" s="2">
        <v>114658</v>
      </c>
      <c r="E231" s="1">
        <v>0</v>
      </c>
      <c r="F231" s="1">
        <v>0</v>
      </c>
      <c r="G231" s="1">
        <v>0</v>
      </c>
      <c r="H231" s="2">
        <v>0</v>
      </c>
      <c r="I231" s="2">
        <v>39679.14</v>
      </c>
      <c r="J231" s="2">
        <v>0</v>
      </c>
      <c r="K231" s="2"/>
      <c r="L231" s="2"/>
      <c r="M231" s="2"/>
      <c r="N231" s="2">
        <f t="shared" si="39"/>
        <v>39679.14</v>
      </c>
      <c r="O231" s="2">
        <f>D231-N231</f>
        <v>74978.86</v>
      </c>
      <c r="P231" s="1"/>
      <c r="Q231" s="1"/>
      <c r="R231" s="1"/>
      <c r="S231" s="1"/>
      <c r="T231" s="1"/>
      <c r="U231" s="1"/>
      <c r="V231" s="1"/>
      <c r="W231" s="1"/>
      <c r="X231" s="1"/>
    </row>
    <row r="232" spans="1:24" x14ac:dyDescent="0.25">
      <c r="A232" s="1">
        <v>3200</v>
      </c>
      <c r="B232" s="1" t="s">
        <v>93</v>
      </c>
      <c r="C232" s="1" t="s">
        <v>300</v>
      </c>
      <c r="D232" s="2">
        <v>0</v>
      </c>
      <c r="E232" s="1">
        <v>0</v>
      </c>
      <c r="F232" s="1">
        <v>0</v>
      </c>
      <c r="G232" s="1">
        <v>0</v>
      </c>
      <c r="H232" s="2">
        <v>0</v>
      </c>
      <c r="I232" s="2">
        <v>0</v>
      </c>
      <c r="J232" s="2">
        <v>0</v>
      </c>
      <c r="K232" s="2">
        <v>0</v>
      </c>
      <c r="L232" s="2">
        <v>8700</v>
      </c>
      <c r="M232" s="2"/>
      <c r="N232" s="2">
        <f t="shared" si="39"/>
        <v>8700</v>
      </c>
      <c r="O232" s="2">
        <f>D232-N232</f>
        <v>-8700</v>
      </c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24" x14ac:dyDescent="0.25">
      <c r="A233" s="20" t="s">
        <v>318</v>
      </c>
      <c r="B233" s="20">
        <v>4000</v>
      </c>
      <c r="C233" s="21" t="s">
        <v>322</v>
      </c>
      <c r="D233" s="7">
        <f>+D234</f>
        <v>0</v>
      </c>
      <c r="E233" s="7">
        <f t="shared" ref="E233:O233" si="42">+E234</f>
        <v>0</v>
      </c>
      <c r="F233" s="7">
        <f t="shared" si="42"/>
        <v>0</v>
      </c>
      <c r="G233" s="7">
        <f t="shared" si="42"/>
        <v>0</v>
      </c>
      <c r="H233" s="7">
        <f t="shared" si="42"/>
        <v>0</v>
      </c>
      <c r="I233" s="7">
        <f t="shared" si="42"/>
        <v>0</v>
      </c>
      <c r="J233" s="7">
        <f t="shared" si="42"/>
        <v>16240</v>
      </c>
      <c r="K233" s="7">
        <f t="shared" si="42"/>
        <v>12878.97</v>
      </c>
      <c r="L233" s="7">
        <f t="shared" si="42"/>
        <v>0</v>
      </c>
      <c r="M233" s="7">
        <f t="shared" si="42"/>
        <v>0</v>
      </c>
      <c r="N233" s="7">
        <f t="shared" si="42"/>
        <v>29118.97</v>
      </c>
      <c r="O233" s="7">
        <f t="shared" si="42"/>
        <v>-29118.97</v>
      </c>
      <c r="P233" s="1"/>
      <c r="Q233" s="1"/>
      <c r="R233" s="1"/>
      <c r="S233" s="1"/>
      <c r="T233" s="1"/>
      <c r="U233" s="1"/>
      <c r="V233" s="1"/>
      <c r="W233" s="1"/>
      <c r="X233" s="1"/>
    </row>
    <row r="234" spans="1:24" x14ac:dyDescent="0.25">
      <c r="A234" s="1">
        <v>4100</v>
      </c>
      <c r="B234" s="1" t="s">
        <v>278</v>
      </c>
      <c r="C234" s="1" t="s">
        <v>10</v>
      </c>
      <c r="D234" s="2">
        <v>0</v>
      </c>
      <c r="E234" s="1">
        <v>0</v>
      </c>
      <c r="F234" s="1">
        <v>0</v>
      </c>
      <c r="G234" s="1">
        <v>0</v>
      </c>
      <c r="H234" s="2">
        <v>0</v>
      </c>
      <c r="I234" s="2">
        <v>0</v>
      </c>
      <c r="J234" s="2">
        <v>16240</v>
      </c>
      <c r="K234" s="2">
        <v>12878.97</v>
      </c>
      <c r="L234" s="2"/>
      <c r="M234" s="2"/>
      <c r="N234" s="2">
        <f t="shared" si="39"/>
        <v>29118.97</v>
      </c>
      <c r="O234" s="2">
        <f>D234-N234</f>
        <v>-29118.97</v>
      </c>
      <c r="P234" s="1"/>
      <c r="Q234" s="1"/>
      <c r="R234" s="1"/>
      <c r="S234" s="1"/>
      <c r="T234" s="1"/>
      <c r="U234" s="1"/>
      <c r="V234" s="1"/>
      <c r="W234" s="1"/>
      <c r="X234" s="1"/>
    </row>
    <row r="235" spans="1:24" x14ac:dyDescent="0.25">
      <c r="A235" s="1"/>
      <c r="B235" s="1"/>
      <c r="C235" s="1"/>
      <c r="D235" s="7">
        <f>D225+D230+D233</f>
        <v>159658</v>
      </c>
      <c r="E235" s="7">
        <f t="shared" ref="E235:O235" si="43">E225+E230+E233</f>
        <v>0</v>
      </c>
      <c r="F235" s="7">
        <f t="shared" si="43"/>
        <v>0</v>
      </c>
      <c r="G235" s="7">
        <f t="shared" si="43"/>
        <v>0</v>
      </c>
      <c r="H235" s="7">
        <f t="shared" si="43"/>
        <v>0</v>
      </c>
      <c r="I235" s="7">
        <f t="shared" si="43"/>
        <v>39679.14</v>
      </c>
      <c r="J235" s="7">
        <f t="shared" si="43"/>
        <v>16240</v>
      </c>
      <c r="K235" s="7">
        <f t="shared" si="43"/>
        <v>44761.57</v>
      </c>
      <c r="L235" s="7">
        <f t="shared" si="43"/>
        <v>26100</v>
      </c>
      <c r="M235" s="7">
        <f t="shared" si="43"/>
        <v>0</v>
      </c>
      <c r="N235" s="7">
        <f t="shared" si="43"/>
        <v>126780.70999999999</v>
      </c>
      <c r="O235" s="7">
        <f t="shared" si="43"/>
        <v>32877.29</v>
      </c>
      <c r="P235" s="1"/>
      <c r="Q235" s="1"/>
      <c r="R235" s="1"/>
      <c r="S235" s="1"/>
      <c r="T235" s="1"/>
      <c r="U235" s="1"/>
      <c r="V235" s="1"/>
      <c r="W235" s="1"/>
      <c r="X235" s="1"/>
    </row>
    <row r="236" spans="1:24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2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2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x14ac:dyDescent="0.25">
      <c r="A240" s="1"/>
      <c r="B240" s="1"/>
      <c r="C240" s="1"/>
      <c r="D240" s="3" t="s">
        <v>228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" x14ac:dyDescent="0.25">
      <c r="A242" s="1"/>
      <c r="B242" s="4" t="s">
        <v>14</v>
      </c>
      <c r="C242" s="4" t="s">
        <v>15</v>
      </c>
      <c r="D242" s="5" t="s">
        <v>16</v>
      </c>
      <c r="E242" s="4" t="s">
        <v>0</v>
      </c>
      <c r="F242" s="4" t="s">
        <v>1</v>
      </c>
      <c r="G242" s="4" t="s">
        <v>2</v>
      </c>
      <c r="H242" s="4" t="s">
        <v>3</v>
      </c>
      <c r="I242" s="4" t="s">
        <v>4</v>
      </c>
      <c r="J242" s="4" t="s">
        <v>5</v>
      </c>
      <c r="K242" s="18" t="s">
        <v>286</v>
      </c>
      <c r="L242" s="18" t="s">
        <v>287</v>
      </c>
      <c r="M242" s="18" t="s">
        <v>295</v>
      </c>
      <c r="N242" s="4" t="s">
        <v>17</v>
      </c>
      <c r="O242" s="5" t="s">
        <v>18</v>
      </c>
      <c r="P242" s="1"/>
      <c r="Q242" s="1"/>
      <c r="R242" s="1"/>
      <c r="S242" s="1"/>
      <c r="T242" s="1"/>
      <c r="U242" s="1"/>
      <c r="V242" s="1"/>
      <c r="W242" s="1"/>
      <c r="X242" s="1"/>
    </row>
    <row r="243" spans="1:24" x14ac:dyDescent="0.25">
      <c r="A243" s="20" t="s">
        <v>318</v>
      </c>
      <c r="B243" s="20">
        <v>1000</v>
      </c>
      <c r="C243" s="20" t="s">
        <v>325</v>
      </c>
      <c r="D243" s="7">
        <f>SUM(D244:D246)</f>
        <v>1073000</v>
      </c>
      <c r="E243" s="7">
        <f t="shared" ref="E243:O243" si="44">SUM(E244:E246)</f>
        <v>0</v>
      </c>
      <c r="F243" s="7">
        <f t="shared" si="44"/>
        <v>0</v>
      </c>
      <c r="G243" s="7">
        <f t="shared" si="44"/>
        <v>10824</v>
      </c>
      <c r="H243" s="7">
        <f t="shared" si="44"/>
        <v>0</v>
      </c>
      <c r="I243" s="7">
        <f t="shared" si="44"/>
        <v>0</v>
      </c>
      <c r="J243" s="7">
        <f t="shared" si="44"/>
        <v>0</v>
      </c>
      <c r="K243" s="7">
        <f t="shared" si="44"/>
        <v>0</v>
      </c>
      <c r="L243" s="7">
        <f t="shared" si="44"/>
        <v>0</v>
      </c>
      <c r="M243" s="7">
        <f t="shared" si="44"/>
        <v>0</v>
      </c>
      <c r="N243" s="7">
        <f t="shared" si="44"/>
        <v>10824</v>
      </c>
      <c r="O243" s="7">
        <f t="shared" si="44"/>
        <v>1062176</v>
      </c>
      <c r="P243" s="1"/>
      <c r="Q243" s="1"/>
      <c r="R243" s="1"/>
      <c r="S243" s="1"/>
      <c r="T243" s="1"/>
      <c r="U243" s="1"/>
      <c r="V243" s="1"/>
      <c r="W243" s="1"/>
      <c r="X243" s="1"/>
    </row>
    <row r="244" spans="1:24" x14ac:dyDescent="0.25">
      <c r="A244" s="1">
        <v>1500</v>
      </c>
      <c r="B244" s="1" t="s">
        <v>218</v>
      </c>
      <c r="C244" s="1" t="s">
        <v>219</v>
      </c>
      <c r="D244" s="2">
        <v>680000</v>
      </c>
      <c r="E244" s="1">
        <v>0</v>
      </c>
      <c r="F244" s="1">
        <v>0</v>
      </c>
      <c r="G244" s="2">
        <v>10824</v>
      </c>
      <c r="H244" s="2">
        <v>0</v>
      </c>
      <c r="I244" s="2">
        <v>0</v>
      </c>
      <c r="J244" s="2">
        <v>0</v>
      </c>
      <c r="K244" s="2"/>
      <c r="L244" s="2"/>
      <c r="M244" s="2"/>
      <c r="N244" s="2">
        <f>SUM(E244:M244)</f>
        <v>10824</v>
      </c>
      <c r="O244" s="2">
        <f t="shared" ref="O244:O277" si="45">D244-N244</f>
        <v>669176</v>
      </c>
      <c r="P244" s="1"/>
      <c r="Q244" s="1"/>
      <c r="R244" s="1"/>
      <c r="S244" s="1"/>
      <c r="T244" s="1"/>
      <c r="U244" s="1"/>
      <c r="V244" s="1"/>
      <c r="W244" s="1"/>
      <c r="X244" s="1"/>
    </row>
    <row r="245" spans="1:24" x14ac:dyDescent="0.25">
      <c r="A245" s="1">
        <v>1600</v>
      </c>
      <c r="B245" s="1" t="s">
        <v>222</v>
      </c>
      <c r="C245" s="1" t="s">
        <v>223</v>
      </c>
      <c r="D245" s="2">
        <v>65000</v>
      </c>
      <c r="E245" s="1">
        <v>0</v>
      </c>
      <c r="F245" s="1">
        <v>0</v>
      </c>
      <c r="G245" s="1">
        <v>0</v>
      </c>
      <c r="H245" s="1"/>
      <c r="I245" s="1"/>
      <c r="J245" s="1"/>
      <c r="K245" s="2"/>
      <c r="L245" s="2"/>
      <c r="M245" s="2"/>
      <c r="N245" s="2">
        <f t="shared" ref="N245:N307" si="46">SUM(E245:M245)</f>
        <v>0</v>
      </c>
      <c r="O245" s="2">
        <f t="shared" si="45"/>
        <v>65000</v>
      </c>
      <c r="P245" s="1"/>
      <c r="Q245" s="1"/>
      <c r="R245" s="1"/>
      <c r="S245" s="1"/>
      <c r="T245" s="1"/>
      <c r="U245" s="1"/>
      <c r="V245" s="1"/>
      <c r="W245" s="1"/>
      <c r="X245" s="1"/>
    </row>
    <row r="246" spans="1:24" x14ac:dyDescent="0.25">
      <c r="A246" s="1">
        <v>1700</v>
      </c>
      <c r="B246" s="1" t="s">
        <v>23</v>
      </c>
      <c r="C246" s="1" t="s">
        <v>24</v>
      </c>
      <c r="D246" s="2">
        <v>328000</v>
      </c>
      <c r="E246" s="1">
        <v>0</v>
      </c>
      <c r="F246" s="1">
        <v>0</v>
      </c>
      <c r="G246" s="1">
        <v>0</v>
      </c>
      <c r="H246" s="1"/>
      <c r="I246" s="1"/>
      <c r="J246" s="1"/>
      <c r="K246" s="2"/>
      <c r="L246" s="2"/>
      <c r="M246" s="2"/>
      <c r="N246" s="2">
        <f t="shared" si="46"/>
        <v>0</v>
      </c>
      <c r="O246" s="2">
        <f t="shared" si="45"/>
        <v>328000</v>
      </c>
      <c r="P246" s="1"/>
      <c r="Q246" s="1"/>
      <c r="R246" s="1"/>
      <c r="S246" s="1"/>
      <c r="T246" s="1"/>
      <c r="U246" s="1"/>
      <c r="V246" s="1"/>
      <c r="W246" s="1"/>
      <c r="X246" s="1"/>
    </row>
    <row r="247" spans="1:24" x14ac:dyDescent="0.25">
      <c r="A247" s="20" t="s">
        <v>318</v>
      </c>
      <c r="B247" s="20">
        <v>2000</v>
      </c>
      <c r="C247" s="20" t="s">
        <v>324</v>
      </c>
      <c r="D247" s="7">
        <f>SUM(D248:D279)</f>
        <v>2653372.66</v>
      </c>
      <c r="E247" s="7">
        <f t="shared" ref="E247:O247" si="47">SUM(E248:E279)</f>
        <v>0</v>
      </c>
      <c r="F247" s="7">
        <f t="shared" si="47"/>
        <v>462094.57</v>
      </c>
      <c r="G247" s="7">
        <f t="shared" si="47"/>
        <v>303549.52</v>
      </c>
      <c r="H247" s="7">
        <f t="shared" si="47"/>
        <v>323152.14999999997</v>
      </c>
      <c r="I247" s="7">
        <f t="shared" si="47"/>
        <v>175019.15000000002</v>
      </c>
      <c r="J247" s="7">
        <f t="shared" si="47"/>
        <v>244832.1</v>
      </c>
      <c r="K247" s="7">
        <f t="shared" si="47"/>
        <v>446909.71</v>
      </c>
      <c r="L247" s="7">
        <f t="shared" si="47"/>
        <v>565028.30000000005</v>
      </c>
      <c r="M247" s="7">
        <f t="shared" si="47"/>
        <v>129850.88</v>
      </c>
      <c r="N247" s="7">
        <f t="shared" si="47"/>
        <v>2650436.38</v>
      </c>
      <c r="O247" s="7">
        <f t="shared" si="47"/>
        <v>2936.2800000001516</v>
      </c>
      <c r="P247" s="1"/>
      <c r="Q247" s="1"/>
      <c r="R247" s="1"/>
      <c r="S247" s="1"/>
      <c r="T247" s="1"/>
      <c r="U247" s="1"/>
      <c r="V247" s="1"/>
      <c r="W247" s="1"/>
      <c r="X247" s="1"/>
    </row>
    <row r="248" spans="1:24" x14ac:dyDescent="0.25">
      <c r="A248" s="1">
        <v>2100</v>
      </c>
      <c r="B248" s="1" t="s">
        <v>25</v>
      </c>
      <c r="C248" s="1" t="s">
        <v>26</v>
      </c>
      <c r="D248" s="2">
        <v>240482</v>
      </c>
      <c r="E248" s="1">
        <v>0</v>
      </c>
      <c r="F248" s="2">
        <v>32486.71</v>
      </c>
      <c r="G248" s="1">
        <v>780.93</v>
      </c>
      <c r="H248" s="1">
        <v>0</v>
      </c>
      <c r="I248" s="1">
        <v>0</v>
      </c>
      <c r="J248" s="1">
        <v>0</v>
      </c>
      <c r="K248" s="2">
        <v>18398.72</v>
      </c>
      <c r="L248" s="2">
        <v>23144.959999999999</v>
      </c>
      <c r="M248" s="2">
        <v>4129.6000000000004</v>
      </c>
      <c r="N248" s="2">
        <f t="shared" si="46"/>
        <v>78940.920000000013</v>
      </c>
      <c r="O248" s="2">
        <f t="shared" si="45"/>
        <v>161541.07999999999</v>
      </c>
      <c r="P248" s="1"/>
      <c r="Q248" s="1"/>
      <c r="R248" s="1"/>
      <c r="S248" s="1"/>
      <c r="T248" s="1"/>
      <c r="U248" s="1"/>
      <c r="V248" s="1"/>
      <c r="W248" s="1"/>
      <c r="X248" s="1"/>
    </row>
    <row r="249" spans="1:24" x14ac:dyDescent="0.25">
      <c r="A249" s="1">
        <v>2100</v>
      </c>
      <c r="B249" s="1" t="s">
        <v>27</v>
      </c>
      <c r="C249" s="1" t="s">
        <v>28</v>
      </c>
      <c r="D249" s="2">
        <v>58500</v>
      </c>
      <c r="E249" s="1">
        <v>0</v>
      </c>
      <c r="F249" s="1">
        <v>0</v>
      </c>
      <c r="G249" s="2">
        <v>6728</v>
      </c>
      <c r="H249" s="2">
        <v>0</v>
      </c>
      <c r="I249" s="2">
        <v>0</v>
      </c>
      <c r="J249" s="2">
        <v>0</v>
      </c>
      <c r="K249" s="2"/>
      <c r="L249" s="2"/>
      <c r="M249" s="2"/>
      <c r="N249" s="2">
        <f t="shared" si="46"/>
        <v>6728</v>
      </c>
      <c r="O249" s="2">
        <f t="shared" si="45"/>
        <v>51772</v>
      </c>
      <c r="P249" s="1"/>
      <c r="Q249" s="1"/>
      <c r="R249" s="1"/>
      <c r="S249" s="1"/>
      <c r="T249" s="1"/>
      <c r="U249" s="1"/>
      <c r="V249" s="1"/>
      <c r="W249" s="1"/>
      <c r="X249" s="1"/>
    </row>
    <row r="250" spans="1:24" x14ac:dyDescent="0.25">
      <c r="A250" s="1">
        <v>2100</v>
      </c>
      <c r="B250" s="1" t="s">
        <v>31</v>
      </c>
      <c r="C250" s="1" t="s">
        <v>32</v>
      </c>
      <c r="D250" s="2">
        <v>30000</v>
      </c>
      <c r="E250" s="1">
        <v>0</v>
      </c>
      <c r="F250" s="15">
        <v>0</v>
      </c>
      <c r="G250" s="15">
        <v>0</v>
      </c>
      <c r="H250" s="15"/>
      <c r="I250" s="15"/>
      <c r="J250" s="15"/>
      <c r="K250" s="14"/>
      <c r="L250" s="14"/>
      <c r="M250" s="14"/>
      <c r="N250" s="2">
        <f t="shared" si="46"/>
        <v>0</v>
      </c>
      <c r="O250" s="2">
        <f t="shared" si="45"/>
        <v>30000</v>
      </c>
      <c r="P250" s="1"/>
      <c r="Q250" s="1"/>
      <c r="R250" s="1"/>
      <c r="S250" s="1"/>
      <c r="T250" s="1"/>
      <c r="U250" s="1"/>
      <c r="V250" s="1"/>
      <c r="W250" s="1"/>
      <c r="X250" s="1"/>
    </row>
    <row r="251" spans="1:24" x14ac:dyDescent="0.25">
      <c r="A251" s="1">
        <v>2100</v>
      </c>
      <c r="B251" s="1" t="s">
        <v>33</v>
      </c>
      <c r="C251" s="1" t="s">
        <v>34</v>
      </c>
      <c r="D251" s="2">
        <v>40000</v>
      </c>
      <c r="E251" s="1">
        <v>0</v>
      </c>
      <c r="F251" s="14">
        <v>7516.8</v>
      </c>
      <c r="G251" s="14">
        <v>1508</v>
      </c>
      <c r="H251" s="14">
        <v>5660.8</v>
      </c>
      <c r="I251" s="14">
        <v>5501.88</v>
      </c>
      <c r="J251" s="15">
        <v>0</v>
      </c>
      <c r="K251" s="14">
        <v>21751.16</v>
      </c>
      <c r="L251" s="14">
        <v>0</v>
      </c>
      <c r="M251" s="14">
        <v>5080.8</v>
      </c>
      <c r="N251" s="2">
        <f t="shared" si="46"/>
        <v>47019.44</v>
      </c>
      <c r="O251" s="2">
        <f t="shared" si="45"/>
        <v>-7019.4400000000023</v>
      </c>
      <c r="P251" s="1"/>
      <c r="Q251" s="1"/>
      <c r="R251" s="1"/>
      <c r="S251" s="1"/>
      <c r="T251" s="1"/>
      <c r="U251" s="1"/>
      <c r="V251" s="1"/>
      <c r="W251" s="1"/>
      <c r="X251" s="1"/>
    </row>
    <row r="252" spans="1:24" x14ac:dyDescent="0.25">
      <c r="A252" s="1">
        <v>2100</v>
      </c>
      <c r="B252" s="1" t="s">
        <v>35</v>
      </c>
      <c r="C252" s="1" t="s">
        <v>36</v>
      </c>
      <c r="D252" s="2">
        <v>52000</v>
      </c>
      <c r="E252" s="1">
        <v>0</v>
      </c>
      <c r="F252" s="15">
        <v>908.4</v>
      </c>
      <c r="G252" s="14">
        <v>8674.6299999999992</v>
      </c>
      <c r="H252" s="14">
        <v>43419.6</v>
      </c>
      <c r="I252" s="15">
        <v>0</v>
      </c>
      <c r="J252" s="15">
        <v>0</v>
      </c>
      <c r="K252" s="14">
        <v>59831.27</v>
      </c>
      <c r="L252" s="14">
        <v>952.63</v>
      </c>
      <c r="M252" s="14">
        <v>0</v>
      </c>
      <c r="N252" s="2">
        <f t="shared" si="46"/>
        <v>113786.53</v>
      </c>
      <c r="O252" s="2">
        <f t="shared" si="45"/>
        <v>-61786.53</v>
      </c>
      <c r="P252" s="1"/>
      <c r="Q252" s="1"/>
      <c r="R252" s="1"/>
      <c r="S252" s="1"/>
      <c r="T252" s="1"/>
      <c r="U252" s="1"/>
      <c r="V252" s="1"/>
      <c r="W252" s="1"/>
      <c r="X252" s="1"/>
    </row>
    <row r="253" spans="1:24" x14ac:dyDescent="0.25">
      <c r="A253" s="1">
        <v>2100</v>
      </c>
      <c r="B253" s="1" t="s">
        <v>229</v>
      </c>
      <c r="C253" s="1" t="s">
        <v>230</v>
      </c>
      <c r="D253" s="2">
        <v>5000</v>
      </c>
      <c r="E253" s="1">
        <v>0</v>
      </c>
      <c r="F253" s="15">
        <v>0</v>
      </c>
      <c r="G253" s="15">
        <v>0</v>
      </c>
      <c r="H253" s="15"/>
      <c r="I253" s="15"/>
      <c r="J253" s="15"/>
      <c r="K253" s="14">
        <v>28929.55</v>
      </c>
      <c r="L253" s="14">
        <v>43521.59</v>
      </c>
      <c r="M253" s="14">
        <v>407.52</v>
      </c>
      <c r="N253" s="2">
        <f t="shared" si="46"/>
        <v>72858.66</v>
      </c>
      <c r="O253" s="2">
        <f t="shared" si="45"/>
        <v>-67858.66</v>
      </c>
      <c r="P253" s="1"/>
      <c r="Q253" s="1"/>
      <c r="R253" s="1"/>
      <c r="S253" s="1"/>
      <c r="T253" s="1"/>
      <c r="U253" s="1"/>
      <c r="V253" s="1"/>
      <c r="W253" s="1"/>
      <c r="X253" s="1"/>
    </row>
    <row r="254" spans="1:24" x14ac:dyDescent="0.25">
      <c r="A254" s="1">
        <v>2100</v>
      </c>
      <c r="B254" s="1" t="s">
        <v>37</v>
      </c>
      <c r="C254" s="1" t="s">
        <v>38</v>
      </c>
      <c r="D254" s="2">
        <v>78000</v>
      </c>
      <c r="E254" s="1">
        <v>0</v>
      </c>
      <c r="F254" s="15">
        <v>0</v>
      </c>
      <c r="G254" s="15">
        <v>0</v>
      </c>
      <c r="H254" s="15"/>
      <c r="I254" s="15"/>
      <c r="J254" s="15"/>
      <c r="K254" s="14"/>
      <c r="L254" s="14"/>
      <c r="M254" s="14"/>
      <c r="N254" s="2">
        <f t="shared" si="46"/>
        <v>0</v>
      </c>
      <c r="O254" s="2">
        <f t="shared" si="45"/>
        <v>78000</v>
      </c>
      <c r="P254" s="1"/>
      <c r="Q254" s="1"/>
      <c r="R254" s="1"/>
      <c r="S254" s="1"/>
      <c r="T254" s="1"/>
      <c r="U254" s="1"/>
      <c r="V254" s="1"/>
      <c r="W254" s="1"/>
      <c r="X254" s="1"/>
    </row>
    <row r="255" spans="1:24" x14ac:dyDescent="0.25">
      <c r="A255" s="1">
        <v>2200</v>
      </c>
      <c r="B255" s="1" t="s">
        <v>39</v>
      </c>
      <c r="C255" s="1" t="s">
        <v>40</v>
      </c>
      <c r="D255" s="2">
        <v>60000</v>
      </c>
      <c r="E255" s="1">
        <v>0</v>
      </c>
      <c r="F255" s="15">
        <v>0</v>
      </c>
      <c r="G255" s="14">
        <v>19717.2</v>
      </c>
      <c r="H255" s="14"/>
      <c r="I255" s="14"/>
      <c r="J255" s="14"/>
      <c r="K255" s="14"/>
      <c r="L255" s="14"/>
      <c r="M255" s="14"/>
      <c r="N255" s="2">
        <f t="shared" si="46"/>
        <v>19717.2</v>
      </c>
      <c r="O255" s="2">
        <f t="shared" si="45"/>
        <v>40282.800000000003</v>
      </c>
      <c r="P255" s="1"/>
      <c r="Q255" s="1"/>
      <c r="R255" s="1"/>
      <c r="S255" s="1"/>
      <c r="T255" s="1"/>
      <c r="U255" s="1"/>
      <c r="V255" s="1"/>
      <c r="W255" s="1"/>
      <c r="X255" s="1"/>
    </row>
    <row r="256" spans="1:24" x14ac:dyDescent="0.25">
      <c r="A256" s="1">
        <v>2200</v>
      </c>
      <c r="B256" s="1" t="s">
        <v>41</v>
      </c>
      <c r="C256" s="1" t="s">
        <v>42</v>
      </c>
      <c r="D256" s="2">
        <v>2000</v>
      </c>
      <c r="E256" s="1">
        <v>0</v>
      </c>
      <c r="F256" s="15">
        <v>0</v>
      </c>
      <c r="G256" s="15">
        <v>0</v>
      </c>
      <c r="H256" s="15"/>
      <c r="I256" s="15"/>
      <c r="J256" s="15"/>
      <c r="K256" s="14"/>
      <c r="L256" s="14"/>
      <c r="M256" s="14"/>
      <c r="N256" s="2">
        <f t="shared" si="46"/>
        <v>0</v>
      </c>
      <c r="O256" s="2">
        <f t="shared" si="45"/>
        <v>2000</v>
      </c>
      <c r="P256" s="1"/>
      <c r="Q256" s="1"/>
      <c r="R256" s="1"/>
      <c r="S256" s="1"/>
      <c r="T256" s="1"/>
      <c r="U256" s="1"/>
      <c r="V256" s="1"/>
      <c r="W256" s="1"/>
      <c r="X256" s="1"/>
    </row>
    <row r="257" spans="1:24" x14ac:dyDescent="0.25">
      <c r="A257" s="1">
        <v>2400</v>
      </c>
      <c r="B257" s="1" t="s">
        <v>47</v>
      </c>
      <c r="C257" s="1" t="s">
        <v>48</v>
      </c>
      <c r="D257" s="2">
        <v>350000</v>
      </c>
      <c r="E257" s="1">
        <v>0</v>
      </c>
      <c r="F257" s="15">
        <v>0</v>
      </c>
      <c r="G257" s="14">
        <v>3908.98</v>
      </c>
      <c r="H257" s="15">
        <v>597.02</v>
      </c>
      <c r="I257" s="15">
        <v>290</v>
      </c>
      <c r="J257" s="15">
        <v>0</v>
      </c>
      <c r="K257" s="14">
        <v>0</v>
      </c>
      <c r="L257" s="14">
        <v>216005.96</v>
      </c>
      <c r="M257" s="14">
        <v>0</v>
      </c>
      <c r="N257" s="2">
        <f t="shared" si="46"/>
        <v>220801.96</v>
      </c>
      <c r="O257" s="2">
        <f t="shared" si="45"/>
        <v>129198.04000000001</v>
      </c>
      <c r="P257" s="1"/>
      <c r="Q257" s="1"/>
      <c r="R257" s="1"/>
      <c r="S257" s="1"/>
      <c r="T257" s="1"/>
      <c r="U257" s="1"/>
      <c r="V257" s="1"/>
      <c r="W257" s="1"/>
      <c r="X257" s="1"/>
    </row>
    <row r="258" spans="1:24" x14ac:dyDescent="0.25">
      <c r="A258" s="1">
        <v>2400</v>
      </c>
      <c r="B258" s="1" t="s">
        <v>49</v>
      </c>
      <c r="C258" s="1" t="s">
        <v>50</v>
      </c>
      <c r="D258" s="2">
        <v>45000</v>
      </c>
      <c r="E258" s="1">
        <v>0</v>
      </c>
      <c r="F258" s="15">
        <v>0</v>
      </c>
      <c r="G258" s="15">
        <v>0</v>
      </c>
      <c r="H258" s="15"/>
      <c r="I258" s="15"/>
      <c r="J258" s="15"/>
      <c r="K258" s="14"/>
      <c r="L258" s="14"/>
      <c r="M258" s="14"/>
      <c r="N258" s="2">
        <f t="shared" si="46"/>
        <v>0</v>
      </c>
      <c r="O258" s="2">
        <f t="shared" si="45"/>
        <v>45000</v>
      </c>
      <c r="P258" s="1"/>
      <c r="Q258" s="1"/>
      <c r="R258" s="1"/>
      <c r="S258" s="1"/>
      <c r="T258" s="1"/>
      <c r="U258" s="1"/>
      <c r="V258" s="1"/>
      <c r="W258" s="1"/>
      <c r="X258" s="1"/>
    </row>
    <row r="259" spans="1:24" x14ac:dyDescent="0.25">
      <c r="A259" s="1">
        <v>2400</v>
      </c>
      <c r="B259" s="1" t="s">
        <v>51</v>
      </c>
      <c r="C259" s="1" t="s">
        <v>52</v>
      </c>
      <c r="D259" s="2">
        <v>30000</v>
      </c>
      <c r="E259" s="1">
        <v>0</v>
      </c>
      <c r="F259" s="15">
        <v>0</v>
      </c>
      <c r="G259" s="15">
        <v>0</v>
      </c>
      <c r="H259" s="15"/>
      <c r="I259" s="15"/>
      <c r="J259" s="15"/>
      <c r="K259" s="14"/>
      <c r="L259" s="14"/>
      <c r="M259" s="14"/>
      <c r="N259" s="2">
        <f t="shared" si="46"/>
        <v>0</v>
      </c>
      <c r="O259" s="2">
        <f t="shared" si="45"/>
        <v>30000</v>
      </c>
      <c r="P259" s="1"/>
      <c r="Q259" s="1"/>
      <c r="R259" s="1"/>
      <c r="S259" s="1"/>
      <c r="T259" s="1"/>
      <c r="U259" s="1"/>
      <c r="V259" s="1"/>
      <c r="W259" s="1"/>
      <c r="X259" s="1"/>
    </row>
    <row r="260" spans="1:24" x14ac:dyDescent="0.25">
      <c r="A260" s="1">
        <v>2400</v>
      </c>
      <c r="B260" s="1" t="s">
        <v>53</v>
      </c>
      <c r="C260" s="1" t="s">
        <v>54</v>
      </c>
      <c r="D260" s="2">
        <v>28000</v>
      </c>
      <c r="E260" s="1">
        <v>0</v>
      </c>
      <c r="F260" s="15">
        <v>0</v>
      </c>
      <c r="G260" s="15">
        <v>0</v>
      </c>
      <c r="H260" s="15"/>
      <c r="I260" s="15"/>
      <c r="J260" s="15"/>
      <c r="K260" s="14"/>
      <c r="L260" s="14"/>
      <c r="M260" s="14"/>
      <c r="N260" s="2">
        <f t="shared" si="46"/>
        <v>0</v>
      </c>
      <c r="O260" s="2">
        <f t="shared" si="45"/>
        <v>28000</v>
      </c>
      <c r="P260" s="1"/>
      <c r="Q260" s="1"/>
      <c r="R260" s="1"/>
      <c r="S260" s="1"/>
      <c r="T260" s="1"/>
      <c r="U260" s="1"/>
      <c r="V260" s="1"/>
      <c r="W260" s="1"/>
      <c r="X260" s="1"/>
    </row>
    <row r="261" spans="1:24" x14ac:dyDescent="0.25">
      <c r="A261" s="1">
        <v>2400</v>
      </c>
      <c r="B261" s="1" t="s">
        <v>55</v>
      </c>
      <c r="C261" s="1" t="s">
        <v>56</v>
      </c>
      <c r="D261" s="2">
        <v>55000</v>
      </c>
      <c r="E261" s="1">
        <v>0</v>
      </c>
      <c r="F261" s="15">
        <v>0</v>
      </c>
      <c r="G261" s="14">
        <v>31900</v>
      </c>
      <c r="H261" s="14">
        <v>16593.29</v>
      </c>
      <c r="I261" s="15">
        <v>0</v>
      </c>
      <c r="J261" s="14">
        <v>5377.76</v>
      </c>
      <c r="K261" s="14">
        <v>7820.9</v>
      </c>
      <c r="L261" s="14">
        <v>0</v>
      </c>
      <c r="M261" s="14">
        <v>16417.439999999999</v>
      </c>
      <c r="N261" s="2">
        <f t="shared" si="46"/>
        <v>78109.39</v>
      </c>
      <c r="O261" s="2">
        <f t="shared" si="45"/>
        <v>-23109.39</v>
      </c>
      <c r="P261" s="1"/>
      <c r="Q261" s="1"/>
      <c r="R261" s="1"/>
      <c r="S261" s="1"/>
      <c r="T261" s="1"/>
      <c r="U261" s="1"/>
      <c r="V261" s="1"/>
      <c r="W261" s="1"/>
      <c r="X261" s="1"/>
    </row>
    <row r="262" spans="1:24" x14ac:dyDescent="0.25">
      <c r="A262" s="1">
        <v>2400</v>
      </c>
      <c r="B262" s="1" t="s">
        <v>57</v>
      </c>
      <c r="C262" s="1" t="s">
        <v>58</v>
      </c>
      <c r="D262" s="2">
        <v>35000</v>
      </c>
      <c r="E262" s="1">
        <v>0</v>
      </c>
      <c r="F262" s="15">
        <v>0</v>
      </c>
      <c r="G262" s="15">
        <v>0</v>
      </c>
      <c r="H262" s="15"/>
      <c r="I262" s="15"/>
      <c r="J262" s="14">
        <v>3100.22</v>
      </c>
      <c r="K262" s="14"/>
      <c r="L262" s="14"/>
      <c r="M262" s="14"/>
      <c r="N262" s="2">
        <f t="shared" si="46"/>
        <v>3100.22</v>
      </c>
      <c r="O262" s="2">
        <f t="shared" si="45"/>
        <v>31899.78</v>
      </c>
      <c r="P262" s="1"/>
      <c r="Q262" s="1"/>
      <c r="R262" s="1"/>
      <c r="S262" s="1"/>
      <c r="T262" s="1"/>
      <c r="U262" s="1"/>
      <c r="V262" s="1"/>
      <c r="W262" s="1"/>
      <c r="X262" s="1"/>
    </row>
    <row r="263" spans="1:24" x14ac:dyDescent="0.25">
      <c r="A263" s="1">
        <v>2400</v>
      </c>
      <c r="B263" s="1" t="s">
        <v>59</v>
      </c>
      <c r="C263" s="1" t="s">
        <v>60</v>
      </c>
      <c r="D263" s="2">
        <v>50000</v>
      </c>
      <c r="E263" s="1">
        <v>0</v>
      </c>
      <c r="F263" s="15">
        <v>0</v>
      </c>
      <c r="G263" s="15">
        <v>0</v>
      </c>
      <c r="H263" s="15"/>
      <c r="I263" s="15"/>
      <c r="J263" s="15"/>
      <c r="K263" s="14"/>
      <c r="L263" s="14"/>
      <c r="M263" s="14"/>
      <c r="N263" s="2">
        <f t="shared" si="46"/>
        <v>0</v>
      </c>
      <c r="O263" s="2">
        <f t="shared" si="45"/>
        <v>50000</v>
      </c>
      <c r="P263" s="1"/>
      <c r="Q263" s="1"/>
      <c r="R263" s="1"/>
      <c r="S263" s="1"/>
      <c r="T263" s="1"/>
      <c r="U263" s="1"/>
      <c r="V263" s="1"/>
      <c r="W263" s="1"/>
      <c r="X263" s="1"/>
    </row>
    <row r="264" spans="1:24" x14ac:dyDescent="0.25">
      <c r="A264" s="1">
        <v>2400</v>
      </c>
      <c r="B264" s="1" t="s">
        <v>61</v>
      </c>
      <c r="C264" s="1" t="s">
        <v>62</v>
      </c>
      <c r="D264" s="2">
        <v>75000</v>
      </c>
      <c r="E264" s="1">
        <v>0</v>
      </c>
      <c r="F264" s="14">
        <v>36182.93</v>
      </c>
      <c r="G264" s="14">
        <v>81724.710000000006</v>
      </c>
      <c r="H264" s="14">
        <v>146261.37</v>
      </c>
      <c r="I264" s="14">
        <v>51547.91</v>
      </c>
      <c r="J264" s="14">
        <v>206996.85</v>
      </c>
      <c r="K264" s="14">
        <v>50620.17</v>
      </c>
      <c r="L264" s="14">
        <v>12335.47</v>
      </c>
      <c r="M264" s="14">
        <v>0</v>
      </c>
      <c r="N264" s="2">
        <f t="shared" si="46"/>
        <v>585669.41</v>
      </c>
      <c r="O264" s="2">
        <f t="shared" si="45"/>
        <v>-510669.41000000003</v>
      </c>
      <c r="P264" s="1"/>
      <c r="Q264" s="1"/>
      <c r="R264" s="1"/>
      <c r="S264" s="1"/>
      <c r="T264" s="1"/>
      <c r="U264" s="1"/>
      <c r="V264" s="1"/>
      <c r="W264" s="1"/>
      <c r="X264" s="1"/>
    </row>
    <row r="265" spans="1:24" x14ac:dyDescent="0.25">
      <c r="A265" s="1">
        <v>2500</v>
      </c>
      <c r="B265" s="1" t="s">
        <v>63</v>
      </c>
      <c r="C265" s="1" t="s">
        <v>64</v>
      </c>
      <c r="D265" s="2">
        <v>12000</v>
      </c>
      <c r="E265" s="1">
        <v>0</v>
      </c>
      <c r="F265" s="15">
        <v>0</v>
      </c>
      <c r="G265" s="15">
        <v>0</v>
      </c>
      <c r="H265" s="15"/>
      <c r="I265" s="15"/>
      <c r="J265" s="15"/>
      <c r="K265" s="14">
        <v>31088</v>
      </c>
      <c r="L265" s="14"/>
      <c r="M265" s="14"/>
      <c r="N265" s="2">
        <f t="shared" si="46"/>
        <v>31088</v>
      </c>
      <c r="O265" s="2">
        <f t="shared" si="45"/>
        <v>-19088</v>
      </c>
      <c r="P265" s="1"/>
      <c r="Q265" s="1"/>
      <c r="R265" s="1"/>
      <c r="S265" s="1"/>
      <c r="T265" s="1"/>
      <c r="U265" s="1"/>
      <c r="V265" s="1"/>
      <c r="W265" s="1"/>
      <c r="X265" s="1"/>
    </row>
    <row r="266" spans="1:24" x14ac:dyDescent="0.25">
      <c r="A266" s="1">
        <v>2500</v>
      </c>
      <c r="B266" s="1" t="s">
        <v>231</v>
      </c>
      <c r="C266" s="1" t="s">
        <v>232</v>
      </c>
      <c r="D266" s="2">
        <v>10000</v>
      </c>
      <c r="E266" s="1">
        <v>0</v>
      </c>
      <c r="F266" s="15">
        <v>0</v>
      </c>
      <c r="G266" s="15">
        <v>0</v>
      </c>
      <c r="H266" s="15"/>
      <c r="I266" s="15"/>
      <c r="J266" s="15"/>
      <c r="K266" s="14"/>
      <c r="L266" s="14"/>
      <c r="M266" s="14"/>
      <c r="N266" s="2">
        <f t="shared" si="46"/>
        <v>0</v>
      </c>
      <c r="O266" s="2">
        <f t="shared" si="45"/>
        <v>10000</v>
      </c>
      <c r="P266" s="1"/>
      <c r="Q266" s="1"/>
      <c r="R266" s="1"/>
      <c r="S266" s="1"/>
      <c r="T266" s="1"/>
      <c r="U266" s="1"/>
      <c r="V266" s="1"/>
      <c r="W266" s="1"/>
      <c r="X266" s="1"/>
    </row>
    <row r="267" spans="1:24" x14ac:dyDescent="0.25">
      <c r="A267" s="1">
        <v>2500</v>
      </c>
      <c r="B267" s="1" t="s">
        <v>65</v>
      </c>
      <c r="C267" s="1" t="s">
        <v>66</v>
      </c>
      <c r="D267" s="2">
        <v>90000</v>
      </c>
      <c r="E267" s="1">
        <v>0</v>
      </c>
      <c r="F267" s="15">
        <v>0</v>
      </c>
      <c r="G267" s="15">
        <v>0</v>
      </c>
      <c r="H267" s="15"/>
      <c r="I267" s="15"/>
      <c r="J267" s="15"/>
      <c r="K267" s="14"/>
      <c r="L267" s="14"/>
      <c r="M267" s="14"/>
      <c r="N267" s="2">
        <f t="shared" si="46"/>
        <v>0</v>
      </c>
      <c r="O267" s="2">
        <f t="shared" si="45"/>
        <v>90000</v>
      </c>
      <c r="P267" s="1"/>
      <c r="Q267" s="1"/>
      <c r="R267" s="1"/>
      <c r="S267" s="1"/>
      <c r="T267" s="1"/>
      <c r="U267" s="1"/>
      <c r="V267" s="1"/>
      <c r="W267" s="1"/>
      <c r="X267" s="1"/>
    </row>
    <row r="268" spans="1:24" x14ac:dyDescent="0.25">
      <c r="A268" s="1">
        <v>2500</v>
      </c>
      <c r="B268" s="1" t="s">
        <v>308</v>
      </c>
      <c r="C268" s="1" t="s">
        <v>309</v>
      </c>
      <c r="D268" s="2">
        <v>0</v>
      </c>
      <c r="E268" s="1"/>
      <c r="F268" s="15"/>
      <c r="G268" s="15"/>
      <c r="H268" s="15"/>
      <c r="I268" s="15"/>
      <c r="J268" s="15"/>
      <c r="K268" s="14"/>
      <c r="L268" s="14">
        <v>11600</v>
      </c>
      <c r="M268" s="14"/>
      <c r="N268" s="2">
        <f t="shared" si="46"/>
        <v>11600</v>
      </c>
      <c r="O268" s="2">
        <f t="shared" si="45"/>
        <v>-11600</v>
      </c>
      <c r="P268" s="1"/>
      <c r="Q268" s="1"/>
      <c r="R268" s="1"/>
      <c r="S268" s="1"/>
      <c r="T268" s="1"/>
      <c r="U268" s="1"/>
      <c r="V268" s="1"/>
      <c r="W268" s="1"/>
      <c r="X268" s="1"/>
    </row>
    <row r="269" spans="1:24" x14ac:dyDescent="0.25">
      <c r="A269" s="1">
        <v>2500</v>
      </c>
      <c r="B269" s="1" t="s">
        <v>233</v>
      </c>
      <c r="C269" s="1" t="s">
        <v>234</v>
      </c>
      <c r="D269" s="2">
        <v>15000</v>
      </c>
      <c r="E269" s="1">
        <v>0</v>
      </c>
      <c r="F269" s="15">
        <v>0</v>
      </c>
      <c r="G269" s="15">
        <v>0</v>
      </c>
      <c r="H269" s="15"/>
      <c r="I269" s="15"/>
      <c r="J269" s="15"/>
      <c r="K269" s="14"/>
      <c r="L269" s="14"/>
      <c r="M269" s="14"/>
      <c r="N269" s="2">
        <f t="shared" si="46"/>
        <v>0</v>
      </c>
      <c r="O269" s="2">
        <f t="shared" si="45"/>
        <v>15000</v>
      </c>
      <c r="P269" s="1"/>
      <c r="Q269" s="1"/>
      <c r="R269" s="1"/>
      <c r="S269" s="1"/>
      <c r="T269" s="1"/>
      <c r="U269" s="1"/>
      <c r="V269" s="1"/>
      <c r="W269" s="1"/>
      <c r="X269" s="1"/>
    </row>
    <row r="270" spans="1:24" x14ac:dyDescent="0.25">
      <c r="A270" s="1">
        <v>2600</v>
      </c>
      <c r="B270" s="1" t="s">
        <v>67</v>
      </c>
      <c r="C270" s="1" t="s">
        <v>68</v>
      </c>
      <c r="D270" s="2">
        <v>990310.66</v>
      </c>
      <c r="E270" s="1">
        <v>0</v>
      </c>
      <c r="F270" s="14">
        <v>366489.05</v>
      </c>
      <c r="G270" s="14">
        <v>138163.07</v>
      </c>
      <c r="H270" s="14">
        <v>89531.35</v>
      </c>
      <c r="I270" s="14">
        <v>102688.62</v>
      </c>
      <c r="J270" s="15">
        <v>0</v>
      </c>
      <c r="K270" s="14">
        <v>203347.20000000001</v>
      </c>
      <c r="L270" s="14">
        <v>228778.94</v>
      </c>
      <c r="M270" s="14">
        <v>93160.92</v>
      </c>
      <c r="N270" s="2">
        <f t="shared" si="46"/>
        <v>1222159.1499999999</v>
      </c>
      <c r="O270" s="2">
        <f t="shared" si="45"/>
        <v>-231848.48999999987</v>
      </c>
      <c r="P270" s="1"/>
      <c r="Q270" s="1"/>
      <c r="R270" s="1"/>
      <c r="S270" s="1"/>
      <c r="T270" s="1"/>
      <c r="U270" s="1"/>
      <c r="V270" s="1"/>
      <c r="W270" s="1"/>
      <c r="X270" s="1"/>
    </row>
    <row r="271" spans="1:24" x14ac:dyDescent="0.25">
      <c r="A271" s="1">
        <v>2700</v>
      </c>
      <c r="B271" s="1" t="s">
        <v>69</v>
      </c>
      <c r="C271" s="1" t="s">
        <v>70</v>
      </c>
      <c r="D271" s="2">
        <v>35000</v>
      </c>
      <c r="E271" s="1">
        <v>0</v>
      </c>
      <c r="F271" s="15">
        <v>0</v>
      </c>
      <c r="G271" s="15">
        <v>0</v>
      </c>
      <c r="H271" s="15"/>
      <c r="I271" s="15"/>
      <c r="J271" s="15"/>
      <c r="K271" s="14"/>
      <c r="L271" s="14"/>
      <c r="M271" s="14"/>
      <c r="N271" s="2">
        <f t="shared" si="46"/>
        <v>0</v>
      </c>
      <c r="O271" s="2">
        <f t="shared" si="45"/>
        <v>35000</v>
      </c>
      <c r="P271" s="1"/>
      <c r="Q271" s="1"/>
      <c r="R271" s="1"/>
      <c r="S271" s="1"/>
      <c r="T271" s="1"/>
      <c r="U271" s="1"/>
      <c r="V271" s="1"/>
      <c r="W271" s="1"/>
      <c r="X271" s="1"/>
    </row>
    <row r="272" spans="1:24" x14ac:dyDescent="0.25">
      <c r="A272" s="1">
        <v>2700</v>
      </c>
      <c r="B272" s="1" t="s">
        <v>235</v>
      </c>
      <c r="C272" s="1" t="s">
        <v>236</v>
      </c>
      <c r="D272" s="2">
        <v>15000</v>
      </c>
      <c r="E272" s="1">
        <v>0</v>
      </c>
      <c r="F272" s="15">
        <v>0</v>
      </c>
      <c r="G272" s="15">
        <v>0</v>
      </c>
      <c r="H272" s="15"/>
      <c r="I272" s="15"/>
      <c r="J272" s="15"/>
      <c r="K272" s="14"/>
      <c r="L272" s="14"/>
      <c r="M272" s="14"/>
      <c r="N272" s="2">
        <f t="shared" si="46"/>
        <v>0</v>
      </c>
      <c r="O272" s="2">
        <f t="shared" si="45"/>
        <v>15000</v>
      </c>
      <c r="P272" s="1"/>
      <c r="Q272" s="1"/>
      <c r="R272" s="1"/>
      <c r="S272" s="1"/>
      <c r="T272" s="1"/>
      <c r="U272" s="1"/>
      <c r="V272" s="1"/>
      <c r="W272" s="1"/>
      <c r="X272" s="1"/>
    </row>
    <row r="273" spans="1:24" x14ac:dyDescent="0.25">
      <c r="A273" s="1">
        <v>2900</v>
      </c>
      <c r="B273" s="1" t="s">
        <v>73</v>
      </c>
      <c r="C273" s="1" t="s">
        <v>74</v>
      </c>
      <c r="D273" s="2">
        <v>10000</v>
      </c>
      <c r="E273" s="1">
        <v>0</v>
      </c>
      <c r="F273" s="15">
        <v>0</v>
      </c>
      <c r="G273" s="15">
        <v>0</v>
      </c>
      <c r="H273" s="14">
        <v>5245.82</v>
      </c>
      <c r="I273" s="15">
        <v>606.23</v>
      </c>
      <c r="J273" s="15">
        <v>590</v>
      </c>
      <c r="K273" s="14">
        <v>4924.5</v>
      </c>
      <c r="L273" s="14">
        <v>23200</v>
      </c>
      <c r="M273" s="14">
        <v>0</v>
      </c>
      <c r="N273" s="2">
        <f t="shared" si="46"/>
        <v>34566.550000000003</v>
      </c>
      <c r="O273" s="2">
        <f t="shared" si="45"/>
        <v>-24566.550000000003</v>
      </c>
      <c r="P273" s="1"/>
      <c r="Q273" s="1"/>
      <c r="R273" s="1"/>
      <c r="S273" s="1"/>
      <c r="T273" s="1"/>
      <c r="U273" s="1"/>
      <c r="V273" s="1"/>
      <c r="W273" s="1"/>
      <c r="X273" s="1"/>
    </row>
    <row r="274" spans="1:24" x14ac:dyDescent="0.25">
      <c r="A274" s="1">
        <v>2900</v>
      </c>
      <c r="B274" s="1" t="s">
        <v>75</v>
      </c>
      <c r="C274" s="1" t="s">
        <v>76</v>
      </c>
      <c r="D274" s="2">
        <v>10000</v>
      </c>
      <c r="E274" s="1">
        <v>0</v>
      </c>
      <c r="F274" s="15">
        <v>0</v>
      </c>
      <c r="G274" s="15">
        <v>0</v>
      </c>
      <c r="H274" s="15"/>
      <c r="I274" s="15"/>
      <c r="J274" s="14">
        <v>20880</v>
      </c>
      <c r="K274" s="14">
        <v>12453.35</v>
      </c>
      <c r="L274" s="14">
        <v>0</v>
      </c>
      <c r="M274" s="14">
        <v>0</v>
      </c>
      <c r="N274" s="2">
        <f t="shared" si="46"/>
        <v>33333.35</v>
      </c>
      <c r="O274" s="2">
        <f t="shared" si="45"/>
        <v>-23333.35</v>
      </c>
      <c r="P274" s="1"/>
      <c r="Q274" s="1"/>
      <c r="R274" s="1"/>
      <c r="S274" s="1"/>
      <c r="T274" s="1"/>
      <c r="U274" s="1"/>
      <c r="V274" s="1"/>
      <c r="W274" s="1"/>
      <c r="X274" s="1"/>
    </row>
    <row r="275" spans="1:24" x14ac:dyDescent="0.25">
      <c r="A275" s="1">
        <v>2900</v>
      </c>
      <c r="B275" s="1" t="s">
        <v>77</v>
      </c>
      <c r="C275" s="1" t="s">
        <v>78</v>
      </c>
      <c r="D275" s="2">
        <v>10000</v>
      </c>
      <c r="E275" s="1">
        <v>0</v>
      </c>
      <c r="F275" s="15">
        <v>0</v>
      </c>
      <c r="G275" s="15">
        <v>0</v>
      </c>
      <c r="H275" s="15"/>
      <c r="I275" s="15"/>
      <c r="J275" s="15"/>
      <c r="K275" s="14"/>
      <c r="L275" s="14"/>
      <c r="M275" s="14"/>
      <c r="N275" s="2">
        <f t="shared" si="46"/>
        <v>0</v>
      </c>
      <c r="O275" s="2">
        <f t="shared" si="45"/>
        <v>10000</v>
      </c>
      <c r="P275" s="1"/>
      <c r="Q275" s="1"/>
      <c r="R275" s="1"/>
      <c r="S275" s="1"/>
      <c r="T275" s="1"/>
      <c r="U275" s="1"/>
      <c r="V275" s="1"/>
      <c r="W275" s="1"/>
      <c r="X275" s="1"/>
    </row>
    <row r="276" spans="1:24" x14ac:dyDescent="0.25">
      <c r="A276" s="1">
        <v>2900</v>
      </c>
      <c r="B276" s="1" t="s">
        <v>79</v>
      </c>
      <c r="C276" s="1" t="s">
        <v>80</v>
      </c>
      <c r="D276" s="2">
        <v>13480</v>
      </c>
      <c r="E276" s="1">
        <v>0</v>
      </c>
      <c r="F276" s="15">
        <v>0</v>
      </c>
      <c r="G276" s="15">
        <v>0</v>
      </c>
      <c r="H276" s="15"/>
      <c r="I276" s="15"/>
      <c r="J276" s="15"/>
      <c r="K276" s="14">
        <v>0</v>
      </c>
      <c r="L276" s="14">
        <v>0</v>
      </c>
      <c r="M276" s="14">
        <v>794.6</v>
      </c>
      <c r="N276" s="2">
        <f t="shared" si="46"/>
        <v>794.6</v>
      </c>
      <c r="O276" s="2">
        <f t="shared" si="45"/>
        <v>12685.4</v>
      </c>
      <c r="P276" s="1"/>
      <c r="Q276" s="1"/>
      <c r="R276" s="1"/>
      <c r="S276" s="1"/>
      <c r="T276" s="1"/>
      <c r="U276" s="1"/>
      <c r="V276" s="1"/>
      <c r="W276" s="1"/>
      <c r="X276" s="1"/>
    </row>
    <row r="277" spans="1:24" x14ac:dyDescent="0.25">
      <c r="A277" s="1">
        <v>2900</v>
      </c>
      <c r="B277" s="1" t="s">
        <v>83</v>
      </c>
      <c r="C277" s="1" t="s">
        <v>84</v>
      </c>
      <c r="D277" s="2">
        <v>105000</v>
      </c>
      <c r="E277" s="1">
        <v>0</v>
      </c>
      <c r="F277" s="14">
        <v>7134.99</v>
      </c>
      <c r="G277" s="14">
        <v>10444</v>
      </c>
      <c r="H277" s="14">
        <v>13167.91</v>
      </c>
      <c r="I277" s="14">
        <v>2584.48</v>
      </c>
      <c r="J277" s="14">
        <v>5509.25</v>
      </c>
      <c r="K277" s="14">
        <v>7744.89</v>
      </c>
      <c r="L277" s="14">
        <v>5488.75</v>
      </c>
      <c r="M277" s="14">
        <v>0</v>
      </c>
      <c r="N277" s="8">
        <f t="shared" si="46"/>
        <v>52074.27</v>
      </c>
      <c r="O277" s="2">
        <f t="shared" si="45"/>
        <v>52925.73</v>
      </c>
      <c r="P277" s="1"/>
      <c r="Q277" s="1"/>
      <c r="R277" s="1"/>
      <c r="S277" s="1"/>
      <c r="T277" s="1"/>
      <c r="U277" s="1"/>
      <c r="V277" s="1"/>
      <c r="W277" s="1"/>
      <c r="X277" s="1"/>
    </row>
    <row r="278" spans="1:24" x14ac:dyDescent="0.25">
      <c r="A278" s="1">
        <v>2900</v>
      </c>
      <c r="B278" s="1" t="s">
        <v>237</v>
      </c>
      <c r="C278" s="1" t="s">
        <v>238</v>
      </c>
      <c r="D278" s="2">
        <v>96500</v>
      </c>
      <c r="E278" s="1">
        <v>0</v>
      </c>
      <c r="F278" s="14">
        <v>11375.69</v>
      </c>
      <c r="G278" s="15">
        <v>0</v>
      </c>
      <c r="H278" s="14">
        <v>2674.99</v>
      </c>
      <c r="I278" s="14">
        <v>11800.03</v>
      </c>
      <c r="J278" s="14">
        <v>2378.02</v>
      </c>
      <c r="K278" s="14">
        <v>0</v>
      </c>
      <c r="L278" s="14">
        <v>0</v>
      </c>
      <c r="M278" s="14">
        <v>9860</v>
      </c>
      <c r="N278" s="2">
        <f t="shared" si="46"/>
        <v>38088.729999999996</v>
      </c>
      <c r="O278" s="2">
        <f t="shared" ref="O278:O307" si="48">D278-N278</f>
        <v>58411.270000000004</v>
      </c>
      <c r="P278" s="1"/>
      <c r="Q278" s="1"/>
      <c r="R278" s="1"/>
      <c r="S278" s="1"/>
      <c r="T278" s="1"/>
      <c r="U278" s="1"/>
      <c r="V278" s="1"/>
      <c r="W278" s="1"/>
      <c r="X278" s="1"/>
    </row>
    <row r="279" spans="1:24" x14ac:dyDescent="0.25">
      <c r="A279" s="1">
        <v>3100</v>
      </c>
      <c r="B279" s="1" t="s">
        <v>239</v>
      </c>
      <c r="C279" s="1" t="s">
        <v>240</v>
      </c>
      <c r="D279" s="2">
        <v>7100</v>
      </c>
      <c r="E279" s="1">
        <v>0</v>
      </c>
      <c r="F279" s="15">
        <v>0</v>
      </c>
      <c r="G279" s="15">
        <v>0</v>
      </c>
      <c r="H279" s="15"/>
      <c r="I279" s="15"/>
      <c r="J279" s="15"/>
      <c r="K279" s="14"/>
      <c r="L279" s="14"/>
      <c r="M279" s="14"/>
      <c r="N279" s="2">
        <f t="shared" si="46"/>
        <v>0</v>
      </c>
      <c r="O279" s="2">
        <f t="shared" si="48"/>
        <v>7100</v>
      </c>
      <c r="P279" s="1"/>
      <c r="Q279" s="1"/>
      <c r="R279" s="1"/>
      <c r="S279" s="1"/>
      <c r="T279" s="1"/>
      <c r="U279" s="1"/>
      <c r="V279" s="1"/>
      <c r="W279" s="1"/>
      <c r="X279" s="1"/>
    </row>
    <row r="280" spans="1:24" x14ac:dyDescent="0.25">
      <c r="A280" s="20" t="s">
        <v>318</v>
      </c>
      <c r="B280" s="20">
        <v>3000</v>
      </c>
      <c r="C280" s="20" t="s">
        <v>323</v>
      </c>
      <c r="D280" s="7">
        <f>SUM(D281:D299)</f>
        <v>4054685.34</v>
      </c>
      <c r="E280" s="7">
        <f t="shared" ref="E280:O280" si="49">SUM(E281:E299)</f>
        <v>0</v>
      </c>
      <c r="F280" s="7">
        <f t="shared" si="49"/>
        <v>246147.72000000003</v>
      </c>
      <c r="G280" s="7">
        <f t="shared" si="49"/>
        <v>446332.81999999995</v>
      </c>
      <c r="H280" s="7">
        <f t="shared" si="49"/>
        <v>263626.2</v>
      </c>
      <c r="I280" s="7">
        <f t="shared" si="49"/>
        <v>81034</v>
      </c>
      <c r="J280" s="7">
        <f t="shared" si="49"/>
        <v>153127.01</v>
      </c>
      <c r="K280" s="7">
        <f t="shared" si="49"/>
        <v>58789.59</v>
      </c>
      <c r="L280" s="7">
        <f t="shared" si="49"/>
        <v>449234.62000000005</v>
      </c>
      <c r="M280" s="7">
        <f t="shared" si="49"/>
        <v>213374</v>
      </c>
      <c r="N280" s="7">
        <f t="shared" si="49"/>
        <v>1911665.96</v>
      </c>
      <c r="O280" s="7">
        <f t="shared" si="49"/>
        <v>2143019.3800000004</v>
      </c>
      <c r="P280" s="1"/>
      <c r="Q280" s="1"/>
      <c r="R280" s="1"/>
      <c r="S280" s="1"/>
      <c r="T280" s="1"/>
      <c r="U280" s="1"/>
      <c r="V280" s="1"/>
      <c r="W280" s="1"/>
      <c r="X280" s="1"/>
    </row>
    <row r="281" spans="1:24" x14ac:dyDescent="0.25">
      <c r="A281" s="1">
        <v>3100</v>
      </c>
      <c r="B281" s="1" t="s">
        <v>85</v>
      </c>
      <c r="C281" s="1" t="s">
        <v>86</v>
      </c>
      <c r="D281" s="2">
        <v>2647909.44</v>
      </c>
      <c r="E281" s="1">
        <v>0</v>
      </c>
      <c r="F281" s="14">
        <v>157528.26</v>
      </c>
      <c r="G281" s="14">
        <v>242649</v>
      </c>
      <c r="H281" s="14">
        <v>200000</v>
      </c>
      <c r="I281" s="14"/>
      <c r="J281" s="14"/>
      <c r="K281" s="14"/>
      <c r="L281" s="14"/>
      <c r="M281" s="14"/>
      <c r="N281" s="2">
        <f t="shared" si="46"/>
        <v>600177.26</v>
      </c>
      <c r="O281" s="2">
        <f t="shared" si="48"/>
        <v>2047732.18</v>
      </c>
      <c r="P281" s="1"/>
      <c r="Q281" s="1"/>
      <c r="R281" s="1"/>
      <c r="S281" s="1"/>
      <c r="T281" s="1"/>
      <c r="U281" s="1"/>
      <c r="V281" s="1"/>
      <c r="W281" s="1"/>
      <c r="X281" s="1"/>
    </row>
    <row r="282" spans="1:24" x14ac:dyDescent="0.25">
      <c r="A282" s="1">
        <v>3100</v>
      </c>
      <c r="B282" s="1" t="s">
        <v>91</v>
      </c>
      <c r="C282" s="1" t="s">
        <v>241</v>
      </c>
      <c r="D282" s="2">
        <v>0</v>
      </c>
      <c r="E282" s="1">
        <v>0</v>
      </c>
      <c r="F282" s="14">
        <v>0</v>
      </c>
      <c r="G282" s="14">
        <v>598.1</v>
      </c>
      <c r="H282" s="14"/>
      <c r="I282" s="14"/>
      <c r="J282" s="14"/>
      <c r="K282" s="14"/>
      <c r="L282" s="14"/>
      <c r="M282" s="14"/>
      <c r="N282" s="2">
        <f t="shared" si="46"/>
        <v>598.1</v>
      </c>
      <c r="O282" s="2">
        <f t="shared" si="48"/>
        <v>-598.1</v>
      </c>
      <c r="P282" s="1"/>
      <c r="Q282" s="1"/>
      <c r="R282" s="1"/>
      <c r="S282" s="1"/>
      <c r="T282" s="1"/>
      <c r="U282" s="1"/>
      <c r="V282" s="1"/>
      <c r="W282" s="1"/>
      <c r="X282" s="1"/>
    </row>
    <row r="283" spans="1:24" x14ac:dyDescent="0.25">
      <c r="A283" s="1">
        <v>3200</v>
      </c>
      <c r="B283" s="1" t="s">
        <v>93</v>
      </c>
      <c r="C283" s="1" t="s">
        <v>94</v>
      </c>
      <c r="D283" s="2">
        <v>215000</v>
      </c>
      <c r="E283" s="1">
        <v>0</v>
      </c>
      <c r="F283" s="14">
        <v>17481.2</v>
      </c>
      <c r="G283" s="14">
        <v>3752.6</v>
      </c>
      <c r="H283" s="14">
        <v>2111.1999999999998</v>
      </c>
      <c r="I283" s="14"/>
      <c r="J283" s="14"/>
      <c r="K283" s="14"/>
      <c r="L283" s="14"/>
      <c r="M283" s="14"/>
      <c r="N283" s="2">
        <f t="shared" si="46"/>
        <v>23345</v>
      </c>
      <c r="O283" s="2">
        <f t="shared" si="48"/>
        <v>191655</v>
      </c>
      <c r="P283" s="1"/>
      <c r="Q283" s="1"/>
      <c r="R283" s="1"/>
      <c r="S283" s="1"/>
      <c r="T283" s="1"/>
      <c r="U283" s="1"/>
      <c r="V283" s="1"/>
      <c r="W283" s="1"/>
      <c r="X283" s="1"/>
    </row>
    <row r="284" spans="1:24" x14ac:dyDescent="0.25">
      <c r="A284" s="1">
        <v>3200</v>
      </c>
      <c r="B284" s="1" t="s">
        <v>95</v>
      </c>
      <c r="C284" s="1" t="s">
        <v>96</v>
      </c>
      <c r="D284" s="1">
        <v>0</v>
      </c>
      <c r="E284" s="1">
        <v>0</v>
      </c>
      <c r="F284" s="15">
        <v>0</v>
      </c>
      <c r="G284" s="14">
        <v>2900</v>
      </c>
      <c r="H284" s="15">
        <v>0</v>
      </c>
      <c r="I284" s="14">
        <v>28420</v>
      </c>
      <c r="J284" s="14">
        <v>61074</v>
      </c>
      <c r="K284" s="14">
        <v>4176</v>
      </c>
      <c r="L284" s="14">
        <v>23412.28</v>
      </c>
      <c r="M284" s="14">
        <v>0</v>
      </c>
      <c r="N284" s="2">
        <f t="shared" si="46"/>
        <v>119982.28</v>
      </c>
      <c r="O284" s="2">
        <f t="shared" si="48"/>
        <v>-119982.28</v>
      </c>
      <c r="P284" s="1"/>
      <c r="Q284" s="1"/>
      <c r="R284" s="1"/>
      <c r="S284" s="1"/>
      <c r="T284" s="1"/>
      <c r="U284" s="1"/>
      <c r="V284" s="1"/>
      <c r="W284" s="1"/>
      <c r="X284" s="1"/>
    </row>
    <row r="285" spans="1:24" x14ac:dyDescent="0.25">
      <c r="A285" s="1">
        <v>3200</v>
      </c>
      <c r="B285" s="1" t="s">
        <v>97</v>
      </c>
      <c r="C285" s="1" t="s">
        <v>279</v>
      </c>
      <c r="D285" s="1">
        <v>0</v>
      </c>
      <c r="E285" s="1">
        <v>0</v>
      </c>
      <c r="F285" s="15">
        <v>0</v>
      </c>
      <c r="G285" s="14">
        <v>0</v>
      </c>
      <c r="H285" s="15">
        <v>1740</v>
      </c>
      <c r="I285" s="14">
        <v>0</v>
      </c>
      <c r="J285" s="14">
        <v>0</v>
      </c>
      <c r="K285" s="14">
        <v>0</v>
      </c>
      <c r="L285" s="14">
        <v>254754.56</v>
      </c>
      <c r="M285" s="14">
        <v>0</v>
      </c>
      <c r="N285" s="2">
        <f t="shared" si="46"/>
        <v>256494.56</v>
      </c>
      <c r="O285" s="2">
        <f t="shared" si="48"/>
        <v>-256494.56</v>
      </c>
      <c r="P285" s="1"/>
      <c r="Q285" s="1"/>
      <c r="R285" s="1"/>
      <c r="S285" s="1"/>
      <c r="T285" s="1"/>
      <c r="U285" s="1"/>
      <c r="V285" s="1"/>
      <c r="W285" s="1"/>
      <c r="X285" s="1"/>
    </row>
    <row r="286" spans="1:24" x14ac:dyDescent="0.25">
      <c r="A286" s="1">
        <v>3300</v>
      </c>
      <c r="B286" s="1" t="s">
        <v>242</v>
      </c>
      <c r="C286" s="1" t="s">
        <v>243</v>
      </c>
      <c r="D286" s="2">
        <v>20000</v>
      </c>
      <c r="E286" s="1">
        <v>0</v>
      </c>
      <c r="F286" s="15">
        <v>0</v>
      </c>
      <c r="G286" s="15">
        <v>0</v>
      </c>
      <c r="H286" s="15"/>
      <c r="I286" s="15"/>
      <c r="J286" s="14">
        <v>46400.01</v>
      </c>
      <c r="K286" s="14"/>
      <c r="L286" s="14"/>
      <c r="M286" s="14"/>
      <c r="N286" s="2">
        <f t="shared" si="46"/>
        <v>46400.01</v>
      </c>
      <c r="O286" s="2">
        <f t="shared" si="48"/>
        <v>-26400.010000000002</v>
      </c>
      <c r="P286" s="1"/>
      <c r="Q286" s="1"/>
      <c r="R286" s="1"/>
      <c r="S286" s="1"/>
      <c r="T286" s="1"/>
      <c r="U286" s="1"/>
      <c r="V286" s="1"/>
      <c r="W286" s="1"/>
      <c r="X286" s="1"/>
    </row>
    <row r="287" spans="1:24" x14ac:dyDescent="0.25">
      <c r="A287" s="1">
        <v>3300</v>
      </c>
      <c r="B287" s="1" t="s">
        <v>99</v>
      </c>
      <c r="C287" s="1" t="s">
        <v>306</v>
      </c>
      <c r="D287" s="2">
        <v>0</v>
      </c>
      <c r="E287" s="1"/>
      <c r="F287" s="15"/>
      <c r="G287" s="15"/>
      <c r="H287" s="15"/>
      <c r="I287" s="15"/>
      <c r="J287" s="14"/>
      <c r="K287" s="14"/>
      <c r="L287" s="14">
        <v>29487.200000000001</v>
      </c>
      <c r="M287" s="14"/>
      <c r="N287" s="2">
        <f t="shared" si="46"/>
        <v>29487.200000000001</v>
      </c>
      <c r="O287" s="2">
        <f t="shared" si="48"/>
        <v>-29487.200000000001</v>
      </c>
      <c r="P287" s="1"/>
      <c r="Q287" s="1"/>
      <c r="R287" s="1"/>
      <c r="S287" s="1"/>
      <c r="T287" s="1"/>
      <c r="U287" s="1"/>
      <c r="V287" s="1"/>
      <c r="W287" s="1"/>
      <c r="X287" s="1"/>
    </row>
    <row r="288" spans="1:24" x14ac:dyDescent="0.25">
      <c r="A288" s="1">
        <v>3500</v>
      </c>
      <c r="B288" s="1" t="s">
        <v>105</v>
      </c>
      <c r="C288" s="1" t="s">
        <v>106</v>
      </c>
      <c r="D288" s="2">
        <v>5000</v>
      </c>
      <c r="E288" s="1">
        <v>0</v>
      </c>
      <c r="F288" s="14">
        <v>2088</v>
      </c>
      <c r="G288" s="15">
        <v>0</v>
      </c>
      <c r="H288" s="15"/>
      <c r="I288" s="15"/>
      <c r="J288" s="15"/>
      <c r="K288" s="14">
        <v>6235.99</v>
      </c>
      <c r="L288" s="14"/>
      <c r="M288" s="14"/>
      <c r="N288" s="2">
        <f t="shared" si="46"/>
        <v>8323.99</v>
      </c>
      <c r="O288" s="2">
        <f t="shared" si="48"/>
        <v>-3323.99</v>
      </c>
      <c r="P288" s="1"/>
      <c r="Q288" s="1"/>
      <c r="R288" s="1"/>
      <c r="S288" s="1"/>
      <c r="T288" s="1"/>
      <c r="U288" s="1"/>
      <c r="V288" s="1"/>
      <c r="W288" s="1"/>
      <c r="X288" s="1"/>
    </row>
    <row r="289" spans="1:24" x14ac:dyDescent="0.25">
      <c r="A289" s="1">
        <v>3500</v>
      </c>
      <c r="B289" s="1" t="s">
        <v>107</v>
      </c>
      <c r="C289" s="1" t="s">
        <v>108</v>
      </c>
      <c r="D289" s="2">
        <v>5000</v>
      </c>
      <c r="E289" s="1">
        <v>0</v>
      </c>
      <c r="F289" s="15">
        <v>0</v>
      </c>
      <c r="G289" s="15">
        <v>0</v>
      </c>
      <c r="H289" s="15"/>
      <c r="I289" s="15"/>
      <c r="J289" s="15"/>
      <c r="K289" s="14"/>
      <c r="L289" s="14"/>
      <c r="M289" s="14"/>
      <c r="N289" s="2">
        <f t="shared" si="46"/>
        <v>0</v>
      </c>
      <c r="O289" s="2">
        <f t="shared" si="48"/>
        <v>5000</v>
      </c>
      <c r="P289" s="1"/>
      <c r="Q289" s="1"/>
      <c r="R289" s="1"/>
      <c r="S289" s="1"/>
      <c r="T289" s="1"/>
      <c r="U289" s="1"/>
      <c r="V289" s="1"/>
      <c r="W289" s="1"/>
      <c r="X289" s="1"/>
    </row>
    <row r="290" spans="1:24" x14ac:dyDescent="0.25">
      <c r="A290" s="1">
        <v>3500</v>
      </c>
      <c r="B290" s="1" t="s">
        <v>109</v>
      </c>
      <c r="C290" s="1" t="s">
        <v>110</v>
      </c>
      <c r="D290" s="2">
        <v>1500</v>
      </c>
      <c r="E290" s="1">
        <v>0</v>
      </c>
      <c r="F290" s="15">
        <v>0</v>
      </c>
      <c r="G290" s="15">
        <v>0</v>
      </c>
      <c r="H290" s="15"/>
      <c r="I290" s="15"/>
      <c r="J290" s="15"/>
      <c r="K290" s="14">
        <v>4640</v>
      </c>
      <c r="L290" s="14">
        <v>6994.08</v>
      </c>
      <c r="M290" s="14">
        <v>0</v>
      </c>
      <c r="N290" s="2">
        <f t="shared" si="46"/>
        <v>11634.08</v>
      </c>
      <c r="O290" s="2">
        <f t="shared" si="48"/>
        <v>-10134.08</v>
      </c>
      <c r="P290" s="1"/>
      <c r="Q290" s="1"/>
      <c r="R290" s="1"/>
      <c r="S290" s="1"/>
      <c r="T290" s="1"/>
      <c r="U290" s="1"/>
      <c r="V290" s="1"/>
      <c r="W290" s="1"/>
      <c r="X290" s="1"/>
    </row>
    <row r="291" spans="1:24" x14ac:dyDescent="0.25">
      <c r="A291" s="1">
        <v>3500</v>
      </c>
      <c r="B291" s="1" t="s">
        <v>113</v>
      </c>
      <c r="C291" s="1" t="s">
        <v>114</v>
      </c>
      <c r="D291" s="2">
        <v>112000</v>
      </c>
      <c r="E291" s="1">
        <v>0</v>
      </c>
      <c r="F291" s="14">
        <v>6217.6</v>
      </c>
      <c r="G291" s="14">
        <v>19655.990000000002</v>
      </c>
      <c r="H291" s="14">
        <v>11600</v>
      </c>
      <c r="I291" s="14">
        <v>4350</v>
      </c>
      <c r="J291" s="15">
        <v>0</v>
      </c>
      <c r="K291" s="14"/>
      <c r="L291" s="14"/>
      <c r="M291" s="14"/>
      <c r="N291" s="2">
        <f t="shared" si="46"/>
        <v>41823.590000000004</v>
      </c>
      <c r="O291" s="2">
        <f t="shared" si="48"/>
        <v>70176.41</v>
      </c>
      <c r="P291" s="1"/>
      <c r="Q291" s="1"/>
      <c r="R291" s="1"/>
      <c r="S291" s="1"/>
      <c r="T291" s="1"/>
      <c r="U291" s="1"/>
      <c r="V291" s="1"/>
      <c r="W291" s="1"/>
      <c r="X291" s="1"/>
    </row>
    <row r="292" spans="1:24" x14ac:dyDescent="0.25">
      <c r="A292" s="1">
        <v>3500</v>
      </c>
      <c r="B292" s="1" t="s">
        <v>115</v>
      </c>
      <c r="C292" s="1" t="s">
        <v>116</v>
      </c>
      <c r="D292" s="2">
        <v>85000</v>
      </c>
      <c r="E292" s="1">
        <v>0</v>
      </c>
      <c r="F292" s="15">
        <v>0</v>
      </c>
      <c r="G292" s="15">
        <v>0</v>
      </c>
      <c r="H292" s="15"/>
      <c r="I292" s="15"/>
      <c r="J292" s="15"/>
      <c r="K292" s="14">
        <v>0</v>
      </c>
      <c r="L292" s="14">
        <v>54279.53</v>
      </c>
      <c r="M292" s="14">
        <v>0</v>
      </c>
      <c r="N292" s="2">
        <f t="shared" si="46"/>
        <v>54279.53</v>
      </c>
      <c r="O292" s="2">
        <f t="shared" si="48"/>
        <v>30720.47</v>
      </c>
      <c r="P292" s="1"/>
      <c r="Q292" s="1"/>
      <c r="R292" s="1"/>
      <c r="S292" s="1"/>
      <c r="T292" s="1"/>
      <c r="U292" s="1"/>
      <c r="V292" s="1"/>
      <c r="W292" s="1"/>
      <c r="X292" s="1"/>
    </row>
    <row r="293" spans="1:24" x14ac:dyDescent="0.25">
      <c r="A293" s="1">
        <v>3500</v>
      </c>
      <c r="B293" s="1" t="s">
        <v>117</v>
      </c>
      <c r="C293" s="1" t="s">
        <v>118</v>
      </c>
      <c r="D293" s="2">
        <v>30000</v>
      </c>
      <c r="E293" s="1">
        <v>0</v>
      </c>
      <c r="F293" s="15">
        <v>0</v>
      </c>
      <c r="G293" s="15">
        <v>0</v>
      </c>
      <c r="H293" s="15"/>
      <c r="I293" s="15"/>
      <c r="J293" s="15"/>
      <c r="K293" s="14"/>
      <c r="L293" s="14"/>
      <c r="M293" s="14"/>
      <c r="N293" s="2">
        <f t="shared" si="46"/>
        <v>0</v>
      </c>
      <c r="O293" s="2">
        <f t="shared" si="48"/>
        <v>30000</v>
      </c>
      <c r="P293" s="1"/>
      <c r="Q293" s="1"/>
      <c r="R293" s="1"/>
      <c r="S293" s="1"/>
      <c r="T293" s="1"/>
      <c r="U293" s="1"/>
      <c r="V293" s="1"/>
      <c r="W293" s="1"/>
      <c r="X293" s="1"/>
    </row>
    <row r="294" spans="1:24" x14ac:dyDescent="0.25">
      <c r="A294" s="1">
        <v>3610</v>
      </c>
      <c r="B294" s="1" t="s">
        <v>121</v>
      </c>
      <c r="C294" s="1" t="s">
        <v>122</v>
      </c>
      <c r="D294" s="2">
        <v>57184</v>
      </c>
      <c r="E294" s="1">
        <v>0</v>
      </c>
      <c r="F294" s="14">
        <v>4844.16</v>
      </c>
      <c r="G294" s="14">
        <v>2128</v>
      </c>
      <c r="H294" s="14"/>
      <c r="I294" s="14"/>
      <c r="J294" s="14"/>
      <c r="K294" s="14">
        <v>2900</v>
      </c>
      <c r="L294" s="14">
        <v>0</v>
      </c>
      <c r="M294" s="14">
        <v>73080</v>
      </c>
      <c r="N294" s="2">
        <f t="shared" si="46"/>
        <v>82952.160000000003</v>
      </c>
      <c r="O294" s="2">
        <f t="shared" si="48"/>
        <v>-25768.160000000003</v>
      </c>
      <c r="P294" s="1"/>
      <c r="Q294" s="1"/>
      <c r="R294" s="1"/>
      <c r="S294" s="1"/>
      <c r="T294" s="1"/>
      <c r="U294" s="1"/>
      <c r="V294" s="1"/>
      <c r="W294" s="1"/>
      <c r="X294" s="1"/>
    </row>
    <row r="295" spans="1:24" x14ac:dyDescent="0.25">
      <c r="A295" s="1">
        <v>3720</v>
      </c>
      <c r="B295" s="1" t="s">
        <v>123</v>
      </c>
      <c r="C295" s="1" t="s">
        <v>124</v>
      </c>
      <c r="D295" s="2">
        <v>8500</v>
      </c>
      <c r="E295" s="1">
        <v>0</v>
      </c>
      <c r="F295" s="15">
        <v>0</v>
      </c>
      <c r="G295" s="15">
        <v>0</v>
      </c>
      <c r="H295" s="15"/>
      <c r="I295" s="15"/>
      <c r="J295" s="15"/>
      <c r="K295" s="14"/>
      <c r="L295" s="14"/>
      <c r="M295" s="14"/>
      <c r="N295" s="2">
        <f t="shared" si="46"/>
        <v>0</v>
      </c>
      <c r="O295" s="2">
        <f t="shared" si="48"/>
        <v>8500</v>
      </c>
      <c r="P295" s="1"/>
      <c r="Q295" s="1"/>
      <c r="R295" s="1"/>
      <c r="S295" s="1"/>
      <c r="T295" s="1"/>
      <c r="U295" s="1"/>
      <c r="V295" s="1"/>
      <c r="W295" s="1"/>
      <c r="X295" s="1"/>
    </row>
    <row r="296" spans="1:24" x14ac:dyDescent="0.25">
      <c r="A296" s="1">
        <v>3700</v>
      </c>
      <c r="B296" s="1" t="s">
        <v>125</v>
      </c>
      <c r="C296" s="1" t="s">
        <v>126</v>
      </c>
      <c r="D296" s="2">
        <v>85000</v>
      </c>
      <c r="E296" s="1">
        <v>0</v>
      </c>
      <c r="F296" s="14">
        <v>3628</v>
      </c>
      <c r="G296" s="14">
        <v>19676.349999999999</v>
      </c>
      <c r="H296" s="14">
        <v>2088</v>
      </c>
      <c r="I296" s="15">
        <v>0</v>
      </c>
      <c r="J296" s="15">
        <v>289</v>
      </c>
      <c r="K296" s="14">
        <v>5546.6</v>
      </c>
      <c r="L296" s="14">
        <v>7443.01</v>
      </c>
      <c r="M296" s="14">
        <v>3705</v>
      </c>
      <c r="N296" s="2">
        <f t="shared" si="46"/>
        <v>42375.96</v>
      </c>
      <c r="O296" s="2">
        <f t="shared" si="48"/>
        <v>42624.04</v>
      </c>
      <c r="P296" s="1"/>
      <c r="Q296" s="1"/>
      <c r="R296" s="1"/>
      <c r="S296" s="1"/>
      <c r="T296" s="1"/>
      <c r="U296" s="1"/>
      <c r="V296" s="1"/>
      <c r="W296" s="1"/>
      <c r="X296" s="1"/>
    </row>
    <row r="297" spans="1:24" x14ac:dyDescent="0.25">
      <c r="A297" s="1">
        <v>3800</v>
      </c>
      <c r="B297" s="1" t="s">
        <v>127</v>
      </c>
      <c r="C297" s="1" t="s">
        <v>262</v>
      </c>
      <c r="D297" s="2">
        <v>0</v>
      </c>
      <c r="E297" s="1">
        <v>0</v>
      </c>
      <c r="F297" s="14"/>
      <c r="G297" s="14"/>
      <c r="H297" s="14"/>
      <c r="I297" s="15"/>
      <c r="J297" s="15"/>
      <c r="K297" s="14">
        <v>0</v>
      </c>
      <c r="L297" s="14">
        <v>20973.96</v>
      </c>
      <c r="M297" s="14">
        <v>0</v>
      </c>
      <c r="N297" s="2">
        <f t="shared" si="46"/>
        <v>20973.96</v>
      </c>
      <c r="O297" s="2">
        <f t="shared" si="48"/>
        <v>-20973.96</v>
      </c>
      <c r="P297" s="1"/>
      <c r="Q297" s="1"/>
      <c r="R297" s="1"/>
      <c r="S297" s="1"/>
      <c r="T297" s="1"/>
      <c r="U297" s="1"/>
      <c r="V297" s="1"/>
      <c r="W297" s="1"/>
      <c r="X297" s="1"/>
    </row>
    <row r="298" spans="1:24" x14ac:dyDescent="0.25">
      <c r="A298" s="1">
        <v>3800</v>
      </c>
      <c r="B298" s="1" t="s">
        <v>129</v>
      </c>
      <c r="C298" s="1" t="s">
        <v>130</v>
      </c>
      <c r="D298" s="2">
        <v>298341.90000000002</v>
      </c>
      <c r="E298" s="1">
        <v>0</v>
      </c>
      <c r="F298" s="14">
        <v>7706.5</v>
      </c>
      <c r="G298" s="14">
        <v>108743.78</v>
      </c>
      <c r="H298" s="14"/>
      <c r="I298" s="14">
        <v>2900</v>
      </c>
      <c r="J298" s="14"/>
      <c r="K298" s="14">
        <v>0</v>
      </c>
      <c r="L298" s="14">
        <v>650</v>
      </c>
      <c r="M298" s="14">
        <v>40600</v>
      </c>
      <c r="N298" s="2">
        <f t="shared" si="46"/>
        <v>160600.28</v>
      </c>
      <c r="O298" s="2">
        <f t="shared" si="48"/>
        <v>137741.62000000002</v>
      </c>
      <c r="P298" s="1"/>
      <c r="Q298" s="1"/>
      <c r="R298" s="1"/>
      <c r="S298" s="1"/>
      <c r="T298" s="1"/>
      <c r="U298" s="1"/>
      <c r="V298" s="1"/>
      <c r="W298" s="1"/>
      <c r="X298" s="1"/>
    </row>
    <row r="299" spans="1:24" x14ac:dyDescent="0.25">
      <c r="A299" s="1">
        <v>3900</v>
      </c>
      <c r="B299" s="1" t="s">
        <v>139</v>
      </c>
      <c r="C299" s="1" t="s">
        <v>140</v>
      </c>
      <c r="D299" s="2">
        <v>484250</v>
      </c>
      <c r="E299" s="1">
        <v>0</v>
      </c>
      <c r="F299" s="14">
        <v>46654</v>
      </c>
      <c r="G299" s="14">
        <v>46229</v>
      </c>
      <c r="H299" s="14">
        <v>46087</v>
      </c>
      <c r="I299" s="14">
        <v>45364</v>
      </c>
      <c r="J299" s="14">
        <v>45364</v>
      </c>
      <c r="K299" s="14">
        <v>35291</v>
      </c>
      <c r="L299" s="14">
        <v>51240</v>
      </c>
      <c r="M299" s="14">
        <v>95989</v>
      </c>
      <c r="N299" s="2">
        <f t="shared" si="46"/>
        <v>412218</v>
      </c>
      <c r="O299" s="2">
        <f t="shared" si="48"/>
        <v>72032</v>
      </c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24" x14ac:dyDescent="0.25">
      <c r="A300" s="20" t="s">
        <v>318</v>
      </c>
      <c r="B300" s="20">
        <v>4000</v>
      </c>
      <c r="C300" s="21" t="s">
        <v>322</v>
      </c>
      <c r="D300" s="7">
        <f>SUM(D301:D303)</f>
        <v>795432</v>
      </c>
      <c r="E300" s="7">
        <f t="shared" ref="E300:O300" si="50">SUM(E301:E303)</f>
        <v>0</v>
      </c>
      <c r="F300" s="7">
        <f t="shared" si="50"/>
        <v>55378.34</v>
      </c>
      <c r="G300" s="7">
        <f t="shared" si="50"/>
        <v>28390.89</v>
      </c>
      <c r="H300" s="7">
        <f t="shared" si="50"/>
        <v>43536</v>
      </c>
      <c r="I300" s="7">
        <f t="shared" si="50"/>
        <v>744627.76</v>
      </c>
      <c r="J300" s="7">
        <f t="shared" si="50"/>
        <v>110421.9</v>
      </c>
      <c r="K300" s="7">
        <f t="shared" si="50"/>
        <v>45794.02</v>
      </c>
      <c r="L300" s="7">
        <f t="shared" si="50"/>
        <v>9803.9699999999993</v>
      </c>
      <c r="M300" s="7">
        <f t="shared" si="50"/>
        <v>4640</v>
      </c>
      <c r="N300" s="7">
        <f t="shared" si="50"/>
        <v>1042592.88</v>
      </c>
      <c r="O300" s="7">
        <f t="shared" si="50"/>
        <v>-247160.88</v>
      </c>
      <c r="P300" s="1"/>
      <c r="Q300" s="1"/>
      <c r="R300" s="1"/>
      <c r="S300" s="1"/>
      <c r="T300" s="1"/>
      <c r="U300" s="1"/>
      <c r="V300" s="1"/>
      <c r="W300" s="1"/>
      <c r="X300" s="1"/>
    </row>
    <row r="301" spans="1:24" x14ac:dyDescent="0.25">
      <c r="A301" s="1">
        <v>4400</v>
      </c>
      <c r="B301" s="1" t="s">
        <v>141</v>
      </c>
      <c r="C301" s="1" t="s">
        <v>142</v>
      </c>
      <c r="D301" s="2">
        <v>400000</v>
      </c>
      <c r="E301" s="1">
        <v>0</v>
      </c>
      <c r="F301" s="14">
        <v>7732</v>
      </c>
      <c r="G301" s="14">
        <v>9753.89</v>
      </c>
      <c r="H301" s="14">
        <v>25400</v>
      </c>
      <c r="I301" s="14">
        <v>712832.86</v>
      </c>
      <c r="J301" s="14">
        <v>108921.9</v>
      </c>
      <c r="K301" s="14">
        <v>45794.02</v>
      </c>
      <c r="L301" s="14">
        <v>9803.9699999999993</v>
      </c>
      <c r="M301" s="14">
        <v>4640</v>
      </c>
      <c r="N301" s="2">
        <f t="shared" si="46"/>
        <v>924878.64</v>
      </c>
      <c r="O301" s="2">
        <f t="shared" si="48"/>
        <v>-524878.64</v>
      </c>
      <c r="P301" s="1"/>
      <c r="Q301" s="1"/>
      <c r="R301" s="1"/>
      <c r="S301" s="1"/>
      <c r="T301" s="1"/>
      <c r="U301" s="1"/>
      <c r="V301" s="1"/>
      <c r="W301" s="1"/>
      <c r="X301" s="1"/>
    </row>
    <row r="302" spans="1:24" x14ac:dyDescent="0.25">
      <c r="A302" s="1">
        <v>4400</v>
      </c>
      <c r="B302" s="1" t="s">
        <v>244</v>
      </c>
      <c r="C302" s="1" t="s">
        <v>245</v>
      </c>
      <c r="D302" s="2">
        <v>334632</v>
      </c>
      <c r="E302" s="1">
        <v>0</v>
      </c>
      <c r="F302" s="15">
        <v>0</v>
      </c>
      <c r="G302" s="15">
        <v>0</v>
      </c>
      <c r="H302" s="15"/>
      <c r="I302" s="15"/>
      <c r="J302" s="15"/>
      <c r="K302" s="14"/>
      <c r="L302" s="14"/>
      <c r="M302" s="14"/>
      <c r="N302" s="2">
        <f t="shared" si="46"/>
        <v>0</v>
      </c>
      <c r="O302" s="2">
        <f t="shared" si="48"/>
        <v>334632</v>
      </c>
      <c r="P302" s="1"/>
      <c r="Q302" s="1"/>
      <c r="R302" s="1"/>
      <c r="S302" s="1"/>
      <c r="T302" s="1"/>
      <c r="U302" s="1"/>
      <c r="V302" s="1"/>
      <c r="W302" s="1"/>
      <c r="X302" s="1"/>
    </row>
    <row r="303" spans="1:24" x14ac:dyDescent="0.25">
      <c r="A303" s="1">
        <v>4400</v>
      </c>
      <c r="B303" s="1" t="s">
        <v>143</v>
      </c>
      <c r="C303" s="1" t="s">
        <v>144</v>
      </c>
      <c r="D303" s="2">
        <v>60800</v>
      </c>
      <c r="E303" s="1">
        <v>0</v>
      </c>
      <c r="F303" s="14">
        <v>47646.34</v>
      </c>
      <c r="G303" s="14">
        <v>18637</v>
      </c>
      <c r="H303" s="14">
        <v>18136</v>
      </c>
      <c r="I303" s="14">
        <v>31794.9</v>
      </c>
      <c r="J303" s="14">
        <v>1500</v>
      </c>
      <c r="K303" s="14"/>
      <c r="L303" s="14"/>
      <c r="M303" s="14"/>
      <c r="N303" s="2">
        <f t="shared" si="46"/>
        <v>117714.23999999999</v>
      </c>
      <c r="O303" s="2">
        <f t="shared" si="48"/>
        <v>-56914.239999999991</v>
      </c>
      <c r="P303" s="1"/>
      <c r="Q303" s="1"/>
      <c r="R303" s="1"/>
      <c r="S303" s="1"/>
      <c r="T303" s="1"/>
      <c r="U303" s="1"/>
      <c r="V303" s="1"/>
      <c r="W303" s="1"/>
      <c r="X303" s="1"/>
    </row>
    <row r="304" spans="1:24" x14ac:dyDescent="0.25">
      <c r="A304" s="20" t="s">
        <v>318</v>
      </c>
      <c r="B304" s="20">
        <v>5000</v>
      </c>
      <c r="C304" s="20" t="s">
        <v>321</v>
      </c>
      <c r="D304" s="7">
        <f>SUM(D305:D307)</f>
        <v>131700</v>
      </c>
      <c r="E304" s="7">
        <f t="shared" ref="E304:O304" si="51">SUM(E305:E307)</f>
        <v>0</v>
      </c>
      <c r="F304" s="7">
        <f t="shared" si="51"/>
        <v>0</v>
      </c>
      <c r="G304" s="7">
        <f t="shared" si="51"/>
        <v>0</v>
      </c>
      <c r="H304" s="7">
        <f t="shared" si="51"/>
        <v>0</v>
      </c>
      <c r="I304" s="7">
        <f t="shared" si="51"/>
        <v>0</v>
      </c>
      <c r="J304" s="7">
        <f t="shared" si="51"/>
        <v>0</v>
      </c>
      <c r="K304" s="7">
        <f t="shared" si="51"/>
        <v>0</v>
      </c>
      <c r="L304" s="7">
        <f t="shared" si="51"/>
        <v>0</v>
      </c>
      <c r="M304" s="7">
        <f t="shared" si="51"/>
        <v>0</v>
      </c>
      <c r="N304" s="7">
        <f t="shared" si="51"/>
        <v>0</v>
      </c>
      <c r="O304" s="7">
        <f t="shared" si="51"/>
        <v>131700</v>
      </c>
      <c r="P304" s="1"/>
      <c r="Q304" s="1"/>
      <c r="R304" s="1"/>
      <c r="S304" s="1"/>
      <c r="T304" s="1"/>
      <c r="U304" s="1"/>
      <c r="V304" s="1"/>
      <c r="W304" s="1"/>
      <c r="X304" s="1"/>
    </row>
    <row r="305" spans="1:24" x14ac:dyDescent="0.25">
      <c r="A305" s="1">
        <v>5100</v>
      </c>
      <c r="B305" s="1" t="s">
        <v>205</v>
      </c>
      <c r="C305" s="1" t="s">
        <v>146</v>
      </c>
      <c r="D305" s="2">
        <v>8200</v>
      </c>
      <c r="E305" s="1">
        <v>0</v>
      </c>
      <c r="F305" s="15">
        <v>0</v>
      </c>
      <c r="G305" s="15">
        <v>0</v>
      </c>
      <c r="H305" s="15"/>
      <c r="I305" s="15"/>
      <c r="J305" s="15"/>
      <c r="K305" s="14"/>
      <c r="L305" s="14"/>
      <c r="M305" s="14"/>
      <c r="N305" s="2">
        <f t="shared" si="46"/>
        <v>0</v>
      </c>
      <c r="O305" s="2">
        <f t="shared" si="48"/>
        <v>8200</v>
      </c>
      <c r="P305" s="1"/>
      <c r="Q305" s="1"/>
      <c r="R305" s="1"/>
      <c r="S305" s="1"/>
      <c r="T305" s="1"/>
      <c r="U305" s="1"/>
      <c r="V305" s="1"/>
      <c r="W305" s="1"/>
      <c r="X305" s="1"/>
    </row>
    <row r="306" spans="1:24" x14ac:dyDescent="0.25">
      <c r="A306" s="1">
        <v>5100</v>
      </c>
      <c r="B306" s="1" t="s">
        <v>147</v>
      </c>
      <c r="C306" s="1" t="s">
        <v>148</v>
      </c>
      <c r="D306" s="2">
        <v>120000</v>
      </c>
      <c r="E306" s="1">
        <v>0</v>
      </c>
      <c r="F306" s="1">
        <v>0</v>
      </c>
      <c r="G306" s="1">
        <v>0</v>
      </c>
      <c r="H306" s="1"/>
      <c r="I306" s="1"/>
      <c r="J306" s="1"/>
      <c r="K306" s="2"/>
      <c r="L306" s="2"/>
      <c r="M306" s="2"/>
      <c r="N306" s="2">
        <f t="shared" si="46"/>
        <v>0</v>
      </c>
      <c r="O306" s="2">
        <f t="shared" si="48"/>
        <v>120000</v>
      </c>
      <c r="P306" s="1"/>
      <c r="Q306" s="1"/>
      <c r="R306" s="1"/>
      <c r="S306" s="1"/>
      <c r="T306" s="1"/>
      <c r="U306" s="1"/>
      <c r="V306" s="1"/>
      <c r="W306" s="1"/>
      <c r="X306" s="1"/>
    </row>
    <row r="307" spans="1:24" x14ac:dyDescent="0.25">
      <c r="A307" s="1">
        <v>5100</v>
      </c>
      <c r="B307" s="1" t="s">
        <v>246</v>
      </c>
      <c r="C307" s="1" t="s">
        <v>247</v>
      </c>
      <c r="D307" s="2">
        <v>3500</v>
      </c>
      <c r="E307" s="1">
        <v>0</v>
      </c>
      <c r="F307" s="1">
        <v>0</v>
      </c>
      <c r="G307" s="1">
        <v>0</v>
      </c>
      <c r="H307" s="1"/>
      <c r="I307" s="1"/>
      <c r="J307" s="1"/>
      <c r="K307" s="2"/>
      <c r="L307" s="2"/>
      <c r="M307" s="2"/>
      <c r="N307" s="2">
        <f t="shared" si="46"/>
        <v>0</v>
      </c>
      <c r="O307" s="2">
        <f t="shared" si="48"/>
        <v>3500</v>
      </c>
      <c r="P307" s="1"/>
      <c r="Q307" s="1"/>
      <c r="R307" s="1"/>
      <c r="S307" s="1"/>
      <c r="T307" s="1"/>
      <c r="U307" s="1"/>
      <c r="V307" s="1"/>
      <c r="W307" s="1"/>
      <c r="X307" s="1"/>
    </row>
    <row r="308" spans="1:24" x14ac:dyDescent="0.25">
      <c r="A308" s="1"/>
      <c r="B308" s="1"/>
      <c r="C308" s="1"/>
      <c r="D308" s="10">
        <f>D243+D247+D280+D300+D304</f>
        <v>8708190</v>
      </c>
      <c r="E308" s="10">
        <f t="shared" ref="E308:O308" si="52">E243+E247+E280+E300+E304</f>
        <v>0</v>
      </c>
      <c r="F308" s="10">
        <f t="shared" si="52"/>
        <v>763620.63</v>
      </c>
      <c r="G308" s="10">
        <f t="shared" si="52"/>
        <v>789097.23</v>
      </c>
      <c r="H308" s="10">
        <f t="shared" si="52"/>
        <v>630314.35</v>
      </c>
      <c r="I308" s="10">
        <f t="shared" si="52"/>
        <v>1000680.91</v>
      </c>
      <c r="J308" s="10">
        <f t="shared" si="52"/>
        <v>508381.01</v>
      </c>
      <c r="K308" s="10">
        <f t="shared" si="52"/>
        <v>551493.32000000007</v>
      </c>
      <c r="L308" s="10">
        <f t="shared" si="52"/>
        <v>1024066.8900000001</v>
      </c>
      <c r="M308" s="10">
        <f t="shared" si="52"/>
        <v>347864.88</v>
      </c>
      <c r="N308" s="10">
        <f t="shared" si="52"/>
        <v>5615519.2199999997</v>
      </c>
      <c r="O308" s="10">
        <f t="shared" si="52"/>
        <v>3092670.7800000007</v>
      </c>
      <c r="P308" s="1"/>
      <c r="Q308" s="1"/>
      <c r="R308" s="1"/>
      <c r="S308" s="1"/>
      <c r="T308" s="1"/>
      <c r="U308" s="1"/>
      <c r="V308" s="1"/>
      <c r="W308" s="1"/>
      <c r="X308" s="1"/>
    </row>
    <row r="309" spans="1:24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2"/>
      <c r="L309" s="2"/>
      <c r="M309" s="2"/>
      <c r="N309" s="2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2"/>
      <c r="L310" s="2"/>
      <c r="M310" s="2"/>
      <c r="N310" s="2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2"/>
      <c r="L311" s="2"/>
      <c r="M311" s="2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2"/>
      <c r="L312" s="2"/>
      <c r="M312" s="2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x14ac:dyDescent="0.25">
      <c r="A313" s="1"/>
      <c r="B313" s="1"/>
      <c r="C313" s="1"/>
      <c r="D313" s="3" t="s">
        <v>248</v>
      </c>
      <c r="E313" s="1"/>
      <c r="F313" s="1"/>
      <c r="G313" s="1"/>
      <c r="H313" s="1"/>
      <c r="I313" s="1"/>
      <c r="J313" s="1"/>
      <c r="K313" s="2"/>
      <c r="L313" s="2"/>
      <c r="M313" s="2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2"/>
      <c r="L314" s="2"/>
      <c r="M314" s="2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24" x14ac:dyDescent="0.25">
      <c r="A315" s="1"/>
      <c r="B315" s="4" t="s">
        <v>14</v>
      </c>
      <c r="C315" s="4" t="s">
        <v>15</v>
      </c>
      <c r="D315" s="5" t="s">
        <v>16</v>
      </c>
      <c r="E315" s="4" t="s">
        <v>0</v>
      </c>
      <c r="F315" s="4" t="s">
        <v>1</v>
      </c>
      <c r="G315" s="4" t="s">
        <v>2</v>
      </c>
      <c r="H315" s="4" t="s">
        <v>3</v>
      </c>
      <c r="I315" s="4" t="s">
        <v>4</v>
      </c>
      <c r="J315" s="4" t="s">
        <v>5</v>
      </c>
      <c r="K315" s="19" t="s">
        <v>286</v>
      </c>
      <c r="L315" s="19" t="s">
        <v>287</v>
      </c>
      <c r="M315" s="19" t="s">
        <v>295</v>
      </c>
      <c r="N315" s="4" t="s">
        <v>17</v>
      </c>
      <c r="O315" s="5" t="s">
        <v>18</v>
      </c>
      <c r="P315" s="1"/>
      <c r="Q315" s="1"/>
      <c r="R315" s="1"/>
      <c r="S315" s="1"/>
      <c r="T315" s="1"/>
      <c r="U315" s="1"/>
      <c r="V315" s="1"/>
      <c r="W315" s="1"/>
      <c r="X315" s="1"/>
    </row>
    <row r="316" spans="1:24" x14ac:dyDescent="0.25">
      <c r="A316" s="20" t="s">
        <v>318</v>
      </c>
      <c r="B316" s="20">
        <v>2000</v>
      </c>
      <c r="C316" s="20" t="s">
        <v>324</v>
      </c>
      <c r="D316" s="7">
        <f>SUM(D317:D318)</f>
        <v>75750</v>
      </c>
      <c r="E316" s="7">
        <f t="shared" ref="E316:O316" si="53">SUM(E317:E318)</f>
        <v>0</v>
      </c>
      <c r="F316" s="7">
        <f t="shared" si="53"/>
        <v>0</v>
      </c>
      <c r="G316" s="7">
        <f t="shared" si="53"/>
        <v>0</v>
      </c>
      <c r="H316" s="7">
        <f t="shared" si="53"/>
        <v>0</v>
      </c>
      <c r="I316" s="7">
        <f t="shared" si="53"/>
        <v>0</v>
      </c>
      <c r="J316" s="7">
        <f t="shared" si="53"/>
        <v>0</v>
      </c>
      <c r="K316" s="7">
        <f t="shared" si="53"/>
        <v>0</v>
      </c>
      <c r="L316" s="7">
        <f t="shared" si="53"/>
        <v>132072.95999999999</v>
      </c>
      <c r="M316" s="7">
        <f t="shared" si="53"/>
        <v>0</v>
      </c>
      <c r="N316" s="7">
        <f t="shared" si="53"/>
        <v>132072.95999999999</v>
      </c>
      <c r="O316" s="7">
        <f t="shared" si="53"/>
        <v>-56322.959999999992</v>
      </c>
      <c r="P316" s="1"/>
      <c r="Q316" s="1"/>
      <c r="R316" s="1"/>
      <c r="S316" s="1"/>
      <c r="T316" s="1"/>
      <c r="U316" s="1"/>
      <c r="V316" s="1"/>
      <c r="W316" s="1"/>
      <c r="X316" s="1"/>
    </row>
    <row r="317" spans="1:24" x14ac:dyDescent="0.25">
      <c r="A317" s="1">
        <v>2100</v>
      </c>
      <c r="B317" s="1" t="s">
        <v>25</v>
      </c>
      <c r="C317" s="1" t="s">
        <v>196</v>
      </c>
      <c r="D317" s="2">
        <v>75750</v>
      </c>
      <c r="E317" s="2">
        <v>0</v>
      </c>
      <c r="F317" s="2"/>
      <c r="G317" s="2">
        <v>0</v>
      </c>
      <c r="H317" s="2">
        <v>0</v>
      </c>
      <c r="I317" s="2">
        <v>0</v>
      </c>
      <c r="J317" s="2">
        <v>0</v>
      </c>
      <c r="K317" s="2"/>
      <c r="L317" s="2"/>
      <c r="M317" s="2"/>
      <c r="N317" s="2">
        <f>SUM(E317:M317)</f>
        <v>0</v>
      </c>
      <c r="O317" s="2">
        <f>D317-N317</f>
        <v>75750</v>
      </c>
      <c r="P317" s="1"/>
      <c r="Q317" s="1"/>
      <c r="R317" s="1"/>
      <c r="S317" s="1"/>
      <c r="T317" s="1"/>
      <c r="U317" s="1"/>
      <c r="V317" s="1"/>
      <c r="W317" s="1"/>
      <c r="X317" s="1"/>
    </row>
    <row r="318" spans="1:24" x14ac:dyDescent="0.25">
      <c r="A318" s="1">
        <v>2400</v>
      </c>
      <c r="B318" s="1" t="s">
        <v>47</v>
      </c>
      <c r="C318" s="1" t="s">
        <v>290</v>
      </c>
      <c r="D318" s="2">
        <v>0</v>
      </c>
      <c r="E318" s="2"/>
      <c r="F318" s="2"/>
      <c r="G318" s="2"/>
      <c r="H318" s="2"/>
      <c r="I318" s="2"/>
      <c r="J318" s="2"/>
      <c r="K318" s="2"/>
      <c r="L318" s="2">
        <v>132072.95999999999</v>
      </c>
      <c r="M318" s="2"/>
      <c r="N318" s="2">
        <f t="shared" ref="N318:N323" si="54">SUM(E318:M318)</f>
        <v>132072.95999999999</v>
      </c>
      <c r="O318" s="2">
        <f>D318-N318</f>
        <v>-132072.95999999999</v>
      </c>
      <c r="P318" s="1"/>
      <c r="Q318" s="1"/>
      <c r="R318" s="1"/>
      <c r="S318" s="1"/>
      <c r="T318" s="1"/>
      <c r="U318" s="1"/>
      <c r="V318" s="1"/>
      <c r="W318" s="1"/>
      <c r="X318" s="1"/>
    </row>
    <row r="319" spans="1:24" x14ac:dyDescent="0.25">
      <c r="A319" s="20" t="s">
        <v>318</v>
      </c>
      <c r="B319" s="20">
        <v>3000</v>
      </c>
      <c r="C319" s="20" t="s">
        <v>323</v>
      </c>
      <c r="D319" s="7">
        <f>SUM(D320:D323)</f>
        <v>618386</v>
      </c>
      <c r="E319" s="7">
        <f t="shared" ref="E319:O319" si="55">SUM(E320:E323)</f>
        <v>0</v>
      </c>
      <c r="F319" s="7">
        <f t="shared" si="55"/>
        <v>107581.79</v>
      </c>
      <c r="G319" s="7">
        <f t="shared" si="55"/>
        <v>0</v>
      </c>
      <c r="H319" s="7">
        <f t="shared" si="55"/>
        <v>0</v>
      </c>
      <c r="I319" s="7">
        <f t="shared" si="55"/>
        <v>104890.28</v>
      </c>
      <c r="J319" s="7">
        <f t="shared" si="55"/>
        <v>0</v>
      </c>
      <c r="K319" s="7">
        <f t="shared" si="55"/>
        <v>0</v>
      </c>
      <c r="L319" s="7">
        <f t="shared" si="55"/>
        <v>0</v>
      </c>
      <c r="M319" s="7">
        <f t="shared" si="55"/>
        <v>0</v>
      </c>
      <c r="N319" s="7">
        <f t="shared" si="55"/>
        <v>212472.07</v>
      </c>
      <c r="O319" s="7">
        <f t="shared" si="55"/>
        <v>405913.93</v>
      </c>
      <c r="P319" s="1"/>
      <c r="Q319" s="1"/>
      <c r="R319" s="1"/>
      <c r="S319" s="1"/>
      <c r="T319" s="1"/>
      <c r="U319" s="1"/>
      <c r="V319" s="1"/>
      <c r="W319" s="1"/>
      <c r="X319" s="1"/>
    </row>
    <row r="320" spans="1:24" x14ac:dyDescent="0.25">
      <c r="A320" s="1">
        <v>3100</v>
      </c>
      <c r="B320" s="1" t="s">
        <v>85</v>
      </c>
      <c r="C320" s="1" t="s">
        <v>200</v>
      </c>
      <c r="D320" s="2">
        <v>315805</v>
      </c>
      <c r="E320" s="2">
        <v>0</v>
      </c>
      <c r="F320" s="2">
        <v>107581.79</v>
      </c>
      <c r="G320" s="2">
        <v>0</v>
      </c>
      <c r="H320" s="2">
        <v>0</v>
      </c>
      <c r="I320" s="2">
        <v>104890.28</v>
      </c>
      <c r="J320" s="2"/>
      <c r="K320" s="2"/>
      <c r="L320" s="2"/>
      <c r="M320" s="2"/>
      <c r="N320" s="2">
        <f t="shared" si="54"/>
        <v>212472.07</v>
      </c>
      <c r="O320" s="2">
        <f>D320-N320</f>
        <v>103332.93</v>
      </c>
      <c r="P320" s="1"/>
      <c r="Q320" s="1"/>
      <c r="R320" s="1"/>
      <c r="S320" s="1"/>
      <c r="T320" s="1"/>
      <c r="U320" s="1"/>
      <c r="V320" s="1"/>
      <c r="W320" s="1"/>
      <c r="X320" s="1"/>
    </row>
    <row r="321" spans="1:24" x14ac:dyDescent="0.25">
      <c r="A321" s="1">
        <v>3100</v>
      </c>
      <c r="B321" s="1" t="s">
        <v>87</v>
      </c>
      <c r="C321" s="1" t="s">
        <v>249</v>
      </c>
      <c r="D321" s="2">
        <v>65000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/>
      <c r="L321" s="2"/>
      <c r="M321" s="2"/>
      <c r="N321" s="2">
        <f t="shared" si="54"/>
        <v>0</v>
      </c>
      <c r="O321" s="2">
        <f>D321-N321</f>
        <v>65000</v>
      </c>
      <c r="P321" s="1"/>
      <c r="Q321" s="1"/>
      <c r="R321" s="1"/>
      <c r="S321" s="1"/>
      <c r="T321" s="1"/>
      <c r="U321" s="1"/>
      <c r="V321" s="1"/>
      <c r="W321" s="1"/>
      <c r="X321" s="1"/>
    </row>
    <row r="322" spans="1:24" x14ac:dyDescent="0.25">
      <c r="A322" s="1">
        <v>3600</v>
      </c>
      <c r="B322" s="1" t="s">
        <v>121</v>
      </c>
      <c r="C322" s="1" t="s">
        <v>122</v>
      </c>
      <c r="D322" s="2">
        <v>18000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/>
      <c r="L322" s="2"/>
      <c r="M322" s="2"/>
      <c r="N322" s="2">
        <f t="shared" si="54"/>
        <v>0</v>
      </c>
      <c r="O322" s="2">
        <f>D322-N322</f>
        <v>18000</v>
      </c>
      <c r="P322" s="1"/>
      <c r="Q322" s="1"/>
      <c r="R322" s="1"/>
      <c r="S322" s="1"/>
      <c r="T322" s="1"/>
      <c r="U322" s="1"/>
      <c r="V322" s="1"/>
      <c r="W322" s="1"/>
      <c r="X322" s="1"/>
    </row>
    <row r="323" spans="1:24" x14ac:dyDescent="0.25">
      <c r="A323" s="1">
        <v>3800</v>
      </c>
      <c r="B323" s="1" t="s">
        <v>129</v>
      </c>
      <c r="C323" s="1" t="s">
        <v>8</v>
      </c>
      <c r="D323" s="2">
        <v>219581</v>
      </c>
      <c r="E323" s="2">
        <v>0</v>
      </c>
      <c r="F323" s="2">
        <v>0</v>
      </c>
      <c r="G323" s="2">
        <v>0</v>
      </c>
      <c r="H323" s="2"/>
      <c r="I323" s="2"/>
      <c r="J323" s="2"/>
      <c r="K323" s="2"/>
      <c r="L323" s="2"/>
      <c r="M323" s="2"/>
      <c r="N323" s="2">
        <f t="shared" si="54"/>
        <v>0</v>
      </c>
      <c r="O323" s="2">
        <f>D323-N323</f>
        <v>219581</v>
      </c>
      <c r="P323" s="1"/>
      <c r="Q323" s="1"/>
      <c r="R323" s="1"/>
      <c r="S323" s="1"/>
      <c r="T323" s="1"/>
      <c r="U323" s="1"/>
      <c r="V323" s="1"/>
      <c r="W323" s="1"/>
      <c r="X323" s="1"/>
    </row>
    <row r="324" spans="1:24" x14ac:dyDescent="0.25">
      <c r="A324" s="1"/>
      <c r="B324" s="1"/>
      <c r="C324" s="1"/>
      <c r="D324" s="7">
        <f>D316+D319</f>
        <v>694136</v>
      </c>
      <c r="E324" s="7">
        <f t="shared" ref="E324:O324" si="56">E316+E319</f>
        <v>0</v>
      </c>
      <c r="F324" s="7">
        <f t="shared" si="56"/>
        <v>107581.79</v>
      </c>
      <c r="G324" s="7">
        <f t="shared" si="56"/>
        <v>0</v>
      </c>
      <c r="H324" s="7">
        <f t="shared" si="56"/>
        <v>0</v>
      </c>
      <c r="I324" s="7">
        <f t="shared" si="56"/>
        <v>104890.28</v>
      </c>
      <c r="J324" s="7">
        <f t="shared" si="56"/>
        <v>0</v>
      </c>
      <c r="K324" s="7">
        <f t="shared" si="56"/>
        <v>0</v>
      </c>
      <c r="L324" s="7">
        <f t="shared" si="56"/>
        <v>132072.95999999999</v>
      </c>
      <c r="M324" s="7">
        <f t="shared" si="56"/>
        <v>0</v>
      </c>
      <c r="N324" s="7">
        <f t="shared" si="56"/>
        <v>344545.03</v>
      </c>
      <c r="O324" s="7">
        <f t="shared" si="56"/>
        <v>349590.97</v>
      </c>
      <c r="P324" s="1"/>
      <c r="Q324" s="1"/>
      <c r="R324" s="1"/>
      <c r="S324" s="1"/>
      <c r="T324" s="1"/>
      <c r="U324" s="1"/>
      <c r="V324" s="1"/>
      <c r="W324" s="1"/>
      <c r="X324" s="1"/>
    </row>
    <row r="325" spans="1:24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2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x14ac:dyDescent="0.25">
      <c r="A329" s="1"/>
      <c r="B329" s="1"/>
      <c r="C329" s="1"/>
      <c r="D329" s="3" t="s">
        <v>250</v>
      </c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24" x14ac:dyDescent="0.25">
      <c r="A331" s="1"/>
      <c r="B331" s="4" t="s">
        <v>14</v>
      </c>
      <c r="C331" s="4" t="s">
        <v>15</v>
      </c>
      <c r="D331" s="5" t="s">
        <v>16</v>
      </c>
      <c r="E331" s="4" t="s">
        <v>0</v>
      </c>
      <c r="F331" s="4" t="s">
        <v>1</v>
      </c>
      <c r="G331" s="4" t="s">
        <v>2</v>
      </c>
      <c r="H331" s="4" t="s">
        <v>3</v>
      </c>
      <c r="I331" s="4" t="s">
        <v>4</v>
      </c>
      <c r="J331" s="4" t="s">
        <v>5</v>
      </c>
      <c r="K331" s="18" t="s">
        <v>286</v>
      </c>
      <c r="L331" s="18" t="s">
        <v>287</v>
      </c>
      <c r="M331" s="18" t="s">
        <v>295</v>
      </c>
      <c r="N331" s="4" t="s">
        <v>17</v>
      </c>
      <c r="O331" s="5" t="s">
        <v>18</v>
      </c>
      <c r="P331" s="1"/>
      <c r="Q331" s="1"/>
      <c r="R331" s="1"/>
      <c r="S331" s="1"/>
      <c r="T331" s="1"/>
      <c r="U331" s="1"/>
      <c r="V331" s="1"/>
      <c r="W331" s="1"/>
      <c r="X331" s="1"/>
    </row>
    <row r="332" spans="1:24" x14ac:dyDescent="0.25">
      <c r="A332" s="20" t="s">
        <v>318</v>
      </c>
      <c r="B332" s="20">
        <v>2000</v>
      </c>
      <c r="C332" s="20" t="s">
        <v>324</v>
      </c>
      <c r="D332" s="7">
        <f>+D333</f>
        <v>0</v>
      </c>
      <c r="E332" s="7">
        <f t="shared" ref="E332:O332" si="57">+E333</f>
        <v>0</v>
      </c>
      <c r="F332" s="7">
        <f t="shared" si="57"/>
        <v>0</v>
      </c>
      <c r="G332" s="7">
        <f t="shared" si="57"/>
        <v>0</v>
      </c>
      <c r="H332" s="7">
        <f t="shared" si="57"/>
        <v>0</v>
      </c>
      <c r="I332" s="7">
        <f t="shared" si="57"/>
        <v>0</v>
      </c>
      <c r="J332" s="7">
        <f t="shared" si="57"/>
        <v>0</v>
      </c>
      <c r="K332" s="7">
        <f t="shared" si="57"/>
        <v>14364.82</v>
      </c>
      <c r="L332" s="7">
        <f t="shared" si="57"/>
        <v>0</v>
      </c>
      <c r="M332" s="7">
        <f t="shared" si="57"/>
        <v>0</v>
      </c>
      <c r="N332" s="7">
        <f t="shared" si="57"/>
        <v>14364.82</v>
      </c>
      <c r="O332" s="7">
        <f t="shared" si="57"/>
        <v>-14364.82</v>
      </c>
      <c r="P332" s="1"/>
      <c r="Q332" s="1"/>
      <c r="R332" s="1"/>
      <c r="S332" s="1"/>
      <c r="T332" s="1"/>
      <c r="U332" s="1"/>
      <c r="V332" s="1"/>
      <c r="W332" s="1"/>
      <c r="X332" s="1"/>
    </row>
    <row r="333" spans="1:24" x14ac:dyDescent="0.25">
      <c r="A333" s="1">
        <v>2400</v>
      </c>
      <c r="B333" s="1" t="s">
        <v>47</v>
      </c>
      <c r="C333" s="1" t="s">
        <v>290</v>
      </c>
      <c r="D333" s="2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2">
        <v>14364.82</v>
      </c>
      <c r="L333" s="2">
        <v>0</v>
      </c>
      <c r="M333" s="1"/>
      <c r="N333" s="2">
        <f>SUM(E333:M333)</f>
        <v>14364.82</v>
      </c>
      <c r="O333" s="2">
        <f>D333-N333</f>
        <v>-14364.82</v>
      </c>
      <c r="P333" s="1"/>
      <c r="Q333" s="1"/>
      <c r="R333" s="1"/>
      <c r="S333" s="1"/>
      <c r="T333" s="1"/>
      <c r="U333" s="1"/>
      <c r="V333" s="1"/>
      <c r="W333" s="1"/>
      <c r="X333" s="1"/>
    </row>
    <row r="334" spans="1:24" x14ac:dyDescent="0.25">
      <c r="A334" s="20" t="s">
        <v>318</v>
      </c>
      <c r="B334" s="20">
        <v>3000</v>
      </c>
      <c r="C334" s="20" t="s">
        <v>323</v>
      </c>
      <c r="D334" s="7">
        <f>SUM(D335:D336)</f>
        <v>33471</v>
      </c>
      <c r="E334" s="7">
        <f t="shared" ref="E334:O334" si="58">SUM(E335:E336)</f>
        <v>0</v>
      </c>
      <c r="F334" s="7">
        <f t="shared" si="58"/>
        <v>0</v>
      </c>
      <c r="G334" s="7">
        <f t="shared" si="58"/>
        <v>0</v>
      </c>
      <c r="H334" s="7">
        <f t="shared" si="58"/>
        <v>0</v>
      </c>
      <c r="I334" s="7">
        <f t="shared" si="58"/>
        <v>0</v>
      </c>
      <c r="J334" s="7">
        <f t="shared" si="58"/>
        <v>0</v>
      </c>
      <c r="K334" s="7">
        <f t="shared" si="58"/>
        <v>0</v>
      </c>
      <c r="L334" s="7">
        <f t="shared" si="58"/>
        <v>0</v>
      </c>
      <c r="M334" s="7">
        <f t="shared" si="58"/>
        <v>0</v>
      </c>
      <c r="N334" s="7">
        <f t="shared" si="58"/>
        <v>0</v>
      </c>
      <c r="O334" s="7">
        <f t="shared" si="58"/>
        <v>33471</v>
      </c>
      <c r="P334" s="1"/>
      <c r="Q334" s="1"/>
      <c r="R334" s="1"/>
      <c r="S334" s="1"/>
      <c r="T334" s="1"/>
      <c r="U334" s="1"/>
      <c r="V334" s="1"/>
      <c r="W334" s="1"/>
      <c r="X334" s="1"/>
    </row>
    <row r="335" spans="1:24" x14ac:dyDescent="0.25">
      <c r="A335" s="1">
        <v>3400</v>
      </c>
      <c r="B335" s="1" t="s">
        <v>190</v>
      </c>
      <c r="C335" s="1" t="s">
        <v>251</v>
      </c>
      <c r="D335" s="2">
        <v>23610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/>
      <c r="L335" s="1"/>
      <c r="M335" s="1"/>
      <c r="N335" s="2">
        <f t="shared" ref="N335:N336" si="59">SUM(E335:M335)</f>
        <v>0</v>
      </c>
      <c r="O335" s="2">
        <f>D335-N335</f>
        <v>23610</v>
      </c>
      <c r="P335" s="1"/>
      <c r="Q335" s="1"/>
      <c r="R335" s="1"/>
      <c r="S335" s="1"/>
      <c r="T335" s="1"/>
      <c r="U335" s="1"/>
      <c r="V335" s="1"/>
      <c r="W335" s="1"/>
      <c r="X335" s="1"/>
    </row>
    <row r="336" spans="1:24" x14ac:dyDescent="0.25">
      <c r="A336" s="1">
        <v>3900</v>
      </c>
      <c r="B336" s="1" t="s">
        <v>135</v>
      </c>
      <c r="C336" s="1" t="s">
        <v>9</v>
      </c>
      <c r="D336" s="2">
        <v>9861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/>
      <c r="L336" s="1"/>
      <c r="M336" s="1"/>
      <c r="N336" s="2">
        <f t="shared" si="59"/>
        <v>0</v>
      </c>
      <c r="O336" s="2">
        <f>D336-N336</f>
        <v>9861</v>
      </c>
      <c r="P336" s="1"/>
      <c r="Q336" s="1"/>
      <c r="R336" s="1"/>
      <c r="S336" s="1"/>
      <c r="T336" s="1"/>
      <c r="U336" s="1"/>
      <c r="V336" s="1"/>
      <c r="W336" s="1"/>
      <c r="X336" s="1"/>
    </row>
    <row r="337" spans="1:24" x14ac:dyDescent="0.25">
      <c r="A337" s="1"/>
      <c r="B337" s="1"/>
      <c r="C337" s="1"/>
      <c r="D337" s="7">
        <f>D332+D334</f>
        <v>33471</v>
      </c>
      <c r="E337" s="7">
        <f t="shared" ref="E337:O337" si="60">E332+E334</f>
        <v>0</v>
      </c>
      <c r="F337" s="7">
        <f t="shared" si="60"/>
        <v>0</v>
      </c>
      <c r="G337" s="7">
        <f t="shared" si="60"/>
        <v>0</v>
      </c>
      <c r="H337" s="7">
        <f t="shared" si="60"/>
        <v>0</v>
      </c>
      <c r="I337" s="7">
        <f t="shared" si="60"/>
        <v>0</v>
      </c>
      <c r="J337" s="7">
        <f t="shared" si="60"/>
        <v>0</v>
      </c>
      <c r="K337" s="7">
        <f t="shared" si="60"/>
        <v>14364.82</v>
      </c>
      <c r="L337" s="7">
        <f t="shared" si="60"/>
        <v>0</v>
      </c>
      <c r="M337" s="7">
        <f t="shared" si="60"/>
        <v>0</v>
      </c>
      <c r="N337" s="7">
        <f t="shared" si="60"/>
        <v>14364.82</v>
      </c>
      <c r="O337" s="7">
        <f t="shared" si="60"/>
        <v>19106.18</v>
      </c>
      <c r="P337" s="1"/>
      <c r="Q337" s="1"/>
      <c r="R337" s="1"/>
      <c r="S337" s="1"/>
      <c r="T337" s="1"/>
      <c r="U337" s="1"/>
      <c r="V337" s="1"/>
      <c r="W337" s="1"/>
      <c r="X337" s="1"/>
    </row>
    <row r="338" spans="1:24" x14ac:dyDescent="0.25">
      <c r="A338" s="1"/>
      <c r="B338" s="1"/>
      <c r="C338" s="1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1"/>
      <c r="Q338" s="1"/>
      <c r="R338" s="1"/>
      <c r="S338" s="1"/>
      <c r="T338" s="1"/>
      <c r="U338" s="1"/>
      <c r="V338" s="1"/>
      <c r="W338" s="1"/>
      <c r="X338" s="1"/>
    </row>
    <row r="339" spans="1:24" x14ac:dyDescent="0.25">
      <c r="A339" s="1"/>
      <c r="B339" s="1"/>
      <c r="C339" s="1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1"/>
      <c r="Q339" s="1"/>
      <c r="R339" s="1"/>
      <c r="S339" s="1"/>
      <c r="T339" s="1"/>
      <c r="U339" s="1"/>
      <c r="V339" s="1"/>
      <c r="W339" s="1"/>
      <c r="X339" s="1"/>
    </row>
    <row r="340" spans="1:24" x14ac:dyDescent="0.25">
      <c r="A340" s="1"/>
      <c r="B340" s="1"/>
      <c r="C340" s="1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1"/>
      <c r="Q340" s="1"/>
      <c r="R340" s="1"/>
      <c r="S340" s="1"/>
      <c r="T340" s="1"/>
      <c r="U340" s="1"/>
      <c r="V340" s="1"/>
      <c r="W340" s="1"/>
      <c r="X340" s="1"/>
    </row>
    <row r="341" spans="1:24" x14ac:dyDescent="0.25">
      <c r="A341" s="1"/>
      <c r="B341" s="1"/>
      <c r="C341" s="1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1"/>
      <c r="Q341" s="1"/>
      <c r="R341" s="1"/>
      <c r="S341" s="1"/>
      <c r="T341" s="1"/>
      <c r="U341" s="1"/>
      <c r="V341" s="1"/>
      <c r="W341" s="1"/>
      <c r="X341" s="1"/>
    </row>
    <row r="342" spans="1:24" x14ac:dyDescent="0.25">
      <c r="A342" s="1"/>
      <c r="B342" s="1"/>
      <c r="C342" s="1"/>
      <c r="D342" s="3" t="s">
        <v>252</v>
      </c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24" x14ac:dyDescent="0.25">
      <c r="A345" s="1"/>
      <c r="B345" s="4" t="s">
        <v>14</v>
      </c>
      <c r="C345" s="4" t="s">
        <v>15</v>
      </c>
      <c r="D345" s="5" t="s">
        <v>16</v>
      </c>
      <c r="E345" s="4" t="s">
        <v>0</v>
      </c>
      <c r="F345" s="4" t="s">
        <v>1</v>
      </c>
      <c r="G345" s="4" t="s">
        <v>2</v>
      </c>
      <c r="H345" s="4" t="s">
        <v>3</v>
      </c>
      <c r="I345" s="4" t="s">
        <v>4</v>
      </c>
      <c r="J345" s="4" t="s">
        <v>5</v>
      </c>
      <c r="K345" s="18" t="s">
        <v>286</v>
      </c>
      <c r="L345" s="18" t="s">
        <v>287</v>
      </c>
      <c r="M345" s="18" t="s">
        <v>295</v>
      </c>
      <c r="N345" s="4" t="s">
        <v>17</v>
      </c>
      <c r="O345" s="5" t="s">
        <v>18</v>
      </c>
      <c r="P345" s="1"/>
      <c r="Q345" s="1"/>
      <c r="R345" s="1"/>
      <c r="S345" s="1"/>
      <c r="T345" s="1"/>
      <c r="U345" s="1"/>
      <c r="V345" s="1"/>
      <c r="W345" s="1"/>
      <c r="X345" s="1"/>
    </row>
    <row r="346" spans="1:24" x14ac:dyDescent="0.25">
      <c r="A346" s="20" t="s">
        <v>318</v>
      </c>
      <c r="B346" s="20">
        <v>3000</v>
      </c>
      <c r="C346" s="20" t="s">
        <v>323</v>
      </c>
      <c r="D346" s="7">
        <f>SUM(D347:D348)</f>
        <v>510258</v>
      </c>
      <c r="E346" s="7">
        <f t="shared" ref="E346:O346" si="61">SUM(E347:E348)</f>
        <v>0</v>
      </c>
      <c r="F346" s="7">
        <f t="shared" si="61"/>
        <v>34231.39</v>
      </c>
      <c r="G346" s="7">
        <f t="shared" si="61"/>
        <v>0</v>
      </c>
      <c r="H346" s="7">
        <f t="shared" si="61"/>
        <v>0</v>
      </c>
      <c r="I346" s="7">
        <f t="shared" si="61"/>
        <v>121788.58</v>
      </c>
      <c r="J346" s="7">
        <f t="shared" si="61"/>
        <v>0</v>
      </c>
      <c r="K346" s="7">
        <f t="shared" si="61"/>
        <v>29000</v>
      </c>
      <c r="L346" s="7">
        <f t="shared" si="61"/>
        <v>0</v>
      </c>
      <c r="M346" s="7">
        <f t="shared" si="61"/>
        <v>0</v>
      </c>
      <c r="N346" s="7">
        <f t="shared" si="61"/>
        <v>185019.97</v>
      </c>
      <c r="O346" s="7">
        <f t="shared" si="61"/>
        <v>325238.03000000003</v>
      </c>
      <c r="P346" s="1"/>
      <c r="Q346" s="1"/>
      <c r="R346" s="1"/>
      <c r="S346" s="1"/>
      <c r="T346" s="1"/>
      <c r="U346" s="1"/>
      <c r="V346" s="1"/>
      <c r="W346" s="1"/>
      <c r="X346" s="1"/>
    </row>
    <row r="347" spans="1:24" x14ac:dyDescent="0.25">
      <c r="A347" s="1">
        <v>3100</v>
      </c>
      <c r="B347" s="1" t="s">
        <v>85</v>
      </c>
      <c r="C347" s="1" t="s">
        <v>200</v>
      </c>
      <c r="D347" s="2">
        <v>510258</v>
      </c>
      <c r="E347" s="2">
        <v>0</v>
      </c>
      <c r="F347" s="2">
        <v>34231.39</v>
      </c>
      <c r="G347" s="2">
        <v>0</v>
      </c>
      <c r="H347" s="2">
        <v>0</v>
      </c>
      <c r="I347" s="2">
        <v>121788.58</v>
      </c>
      <c r="J347" s="2">
        <v>0</v>
      </c>
      <c r="K347" s="2">
        <v>0</v>
      </c>
      <c r="L347" s="2">
        <v>0</v>
      </c>
      <c r="M347" s="2">
        <v>0</v>
      </c>
      <c r="N347" s="2">
        <f>SUM(E347:M347)</f>
        <v>156019.97</v>
      </c>
      <c r="O347" s="2">
        <f>D347-N347</f>
        <v>354238.03</v>
      </c>
      <c r="P347" s="1"/>
      <c r="Q347" s="1"/>
      <c r="R347" s="1"/>
      <c r="S347" s="1"/>
      <c r="T347" s="1"/>
      <c r="U347" s="1"/>
      <c r="V347" s="1"/>
      <c r="W347" s="1"/>
      <c r="X347" s="1"/>
    </row>
    <row r="348" spans="1:24" x14ac:dyDescent="0.25">
      <c r="A348" s="1">
        <v>3800</v>
      </c>
      <c r="B348" s="1" t="s">
        <v>129</v>
      </c>
      <c r="C348" s="1" t="s">
        <v>8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0</v>
      </c>
      <c r="K348" s="2">
        <v>29000</v>
      </c>
      <c r="L348" s="2"/>
      <c r="M348" s="2"/>
      <c r="N348" s="2">
        <f>SUM(E348:M348)</f>
        <v>29000</v>
      </c>
      <c r="O348" s="2">
        <f>D348-N348</f>
        <v>-29000</v>
      </c>
      <c r="P348" s="1"/>
      <c r="Q348" s="1"/>
      <c r="R348" s="1"/>
      <c r="S348" s="1"/>
      <c r="T348" s="1"/>
      <c r="U348" s="1"/>
      <c r="V348" s="1"/>
      <c r="W348" s="1"/>
      <c r="X348" s="1"/>
    </row>
    <row r="349" spans="1:24" x14ac:dyDescent="0.25">
      <c r="A349" s="1"/>
      <c r="B349" s="1"/>
      <c r="C349" s="1"/>
      <c r="D349" s="7">
        <f>+D346</f>
        <v>510258</v>
      </c>
      <c r="E349" s="7">
        <f t="shared" ref="E349:O349" si="62">+E346</f>
        <v>0</v>
      </c>
      <c r="F349" s="7">
        <f t="shared" si="62"/>
        <v>34231.39</v>
      </c>
      <c r="G349" s="7">
        <f t="shared" si="62"/>
        <v>0</v>
      </c>
      <c r="H349" s="7">
        <f t="shared" si="62"/>
        <v>0</v>
      </c>
      <c r="I349" s="7">
        <f t="shared" si="62"/>
        <v>121788.58</v>
      </c>
      <c r="J349" s="7">
        <f t="shared" si="62"/>
        <v>0</v>
      </c>
      <c r="K349" s="7">
        <f t="shared" si="62"/>
        <v>29000</v>
      </c>
      <c r="L349" s="7">
        <f t="shared" si="62"/>
        <v>0</v>
      </c>
      <c r="M349" s="7">
        <f t="shared" si="62"/>
        <v>0</v>
      </c>
      <c r="N349" s="7">
        <f t="shared" si="62"/>
        <v>185019.97</v>
      </c>
      <c r="O349" s="7">
        <f t="shared" si="62"/>
        <v>325238.03000000003</v>
      </c>
      <c r="P349" s="1"/>
      <c r="Q349" s="1"/>
      <c r="R349" s="1"/>
      <c r="S349" s="1"/>
      <c r="T349" s="1"/>
      <c r="U349" s="1"/>
      <c r="V349" s="1"/>
      <c r="W349" s="1"/>
      <c r="X349" s="1"/>
    </row>
    <row r="350" spans="1:24" x14ac:dyDescent="0.25">
      <c r="A350" s="1"/>
      <c r="B350" s="1"/>
      <c r="C350" s="1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1"/>
      <c r="Q350" s="1"/>
      <c r="R350" s="1"/>
      <c r="S350" s="1"/>
      <c r="T350" s="1"/>
      <c r="U350" s="1"/>
      <c r="V350" s="1"/>
      <c r="W350" s="1"/>
      <c r="X350" s="1"/>
    </row>
    <row r="351" spans="1:24" x14ac:dyDescent="0.25">
      <c r="A351" s="1"/>
      <c r="B351" s="1"/>
      <c r="C351" s="1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1"/>
      <c r="Q351" s="1"/>
      <c r="R351" s="1"/>
      <c r="S351" s="1"/>
      <c r="T351" s="1"/>
      <c r="U351" s="1"/>
      <c r="V351" s="1"/>
      <c r="W351" s="1"/>
      <c r="X351" s="1"/>
    </row>
    <row r="352" spans="1:24" x14ac:dyDescent="0.25">
      <c r="A352" s="1"/>
      <c r="B352" s="1"/>
      <c r="C352" s="1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1"/>
      <c r="Q352" s="1"/>
      <c r="R352" s="1"/>
      <c r="S352" s="1"/>
      <c r="T352" s="1"/>
      <c r="U352" s="1"/>
      <c r="V352" s="1"/>
      <c r="W352" s="1"/>
      <c r="X352" s="1"/>
    </row>
    <row r="353" spans="1:24" x14ac:dyDescent="0.25">
      <c r="A353" s="1"/>
      <c r="B353" s="1"/>
      <c r="C353" s="1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1"/>
      <c r="Q353" s="1"/>
      <c r="R353" s="1"/>
      <c r="S353" s="1"/>
      <c r="T353" s="1"/>
      <c r="U353" s="1"/>
      <c r="V353" s="1"/>
      <c r="W353" s="1"/>
      <c r="X353" s="1"/>
    </row>
    <row r="354" spans="1:24" x14ac:dyDescent="0.25">
      <c r="A354" s="1"/>
      <c r="B354" s="1"/>
      <c r="C354" s="1"/>
      <c r="D354" s="3" t="s">
        <v>294</v>
      </c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24" x14ac:dyDescent="0.25">
      <c r="A357" s="1"/>
      <c r="B357" s="4" t="s">
        <v>14</v>
      </c>
      <c r="C357" s="4" t="s">
        <v>15</v>
      </c>
      <c r="D357" s="5" t="s">
        <v>16</v>
      </c>
      <c r="E357" s="4" t="s">
        <v>0</v>
      </c>
      <c r="F357" s="4" t="s">
        <v>1</v>
      </c>
      <c r="G357" s="4" t="s">
        <v>2</v>
      </c>
      <c r="H357" s="4" t="s">
        <v>3</v>
      </c>
      <c r="I357" s="4" t="s">
        <v>4</v>
      </c>
      <c r="J357" s="4" t="s">
        <v>5</v>
      </c>
      <c r="K357" s="18" t="s">
        <v>286</v>
      </c>
      <c r="L357" s="18" t="s">
        <v>287</v>
      </c>
      <c r="M357" s="18" t="s">
        <v>295</v>
      </c>
      <c r="N357" s="4" t="s">
        <v>17</v>
      </c>
      <c r="O357" s="5" t="s">
        <v>18</v>
      </c>
      <c r="P357" s="1"/>
      <c r="Q357" s="1"/>
      <c r="R357" s="1"/>
      <c r="S357" s="1"/>
      <c r="T357" s="1"/>
      <c r="U357" s="1"/>
      <c r="V357" s="1"/>
      <c r="W357" s="1"/>
      <c r="X357" s="1"/>
    </row>
    <row r="358" spans="1:24" x14ac:dyDescent="0.25">
      <c r="A358" s="20" t="s">
        <v>318</v>
      </c>
      <c r="B358" s="20">
        <v>2000</v>
      </c>
      <c r="C358" s="20" t="s">
        <v>324</v>
      </c>
      <c r="D358" s="7">
        <f>SUM(D359:D362)</f>
        <v>0</v>
      </c>
      <c r="E358" s="7">
        <f t="shared" ref="E358:O358" si="63">SUM(E359:E362)</f>
        <v>0</v>
      </c>
      <c r="F358" s="7">
        <f t="shared" si="63"/>
        <v>0</v>
      </c>
      <c r="G358" s="7">
        <f t="shared" si="63"/>
        <v>0</v>
      </c>
      <c r="H358" s="7">
        <f t="shared" si="63"/>
        <v>0</v>
      </c>
      <c r="I358" s="7">
        <f t="shared" si="63"/>
        <v>0</v>
      </c>
      <c r="J358" s="7">
        <f t="shared" si="63"/>
        <v>0</v>
      </c>
      <c r="K358" s="7">
        <f t="shared" si="63"/>
        <v>0</v>
      </c>
      <c r="L358" s="7">
        <f t="shared" si="63"/>
        <v>253173.54</v>
      </c>
      <c r="M358" s="7">
        <f t="shared" si="63"/>
        <v>51387.99</v>
      </c>
      <c r="N358" s="7">
        <f t="shared" si="63"/>
        <v>304561.53000000003</v>
      </c>
      <c r="O358" s="7">
        <f t="shared" si="63"/>
        <v>-304561.53000000003</v>
      </c>
      <c r="P358" s="1"/>
      <c r="Q358" s="1"/>
      <c r="R358" s="1"/>
      <c r="S358" s="1"/>
      <c r="T358" s="1"/>
      <c r="U358" s="1"/>
      <c r="V358" s="1"/>
      <c r="W358" s="1"/>
      <c r="X358" s="1"/>
    </row>
    <row r="359" spans="1:24" x14ac:dyDescent="0.25">
      <c r="A359" s="1">
        <v>2100</v>
      </c>
      <c r="B359" s="1" t="s">
        <v>33</v>
      </c>
      <c r="C359" s="17" t="s">
        <v>288</v>
      </c>
      <c r="D359" s="2">
        <v>0</v>
      </c>
      <c r="E359" s="2">
        <v>0</v>
      </c>
      <c r="F359" s="2">
        <v>0</v>
      </c>
      <c r="G359" s="2">
        <v>0</v>
      </c>
      <c r="H359" s="2">
        <v>0</v>
      </c>
      <c r="I359" s="2">
        <v>0</v>
      </c>
      <c r="J359" s="2">
        <v>0</v>
      </c>
      <c r="K359" s="2">
        <v>0</v>
      </c>
      <c r="L359" s="2">
        <v>7675.72</v>
      </c>
      <c r="M359" s="2">
        <v>0</v>
      </c>
      <c r="N359" s="2">
        <f>SUM(E359:M359)</f>
        <v>7675.72</v>
      </c>
      <c r="O359" s="2">
        <f t="shared" ref="O359:O369" si="64">D359-N359</f>
        <v>-7675.72</v>
      </c>
      <c r="P359" s="1"/>
      <c r="Q359" s="1"/>
      <c r="R359" s="1"/>
      <c r="S359" s="1"/>
      <c r="T359" s="1"/>
      <c r="U359" s="1"/>
      <c r="V359" s="1"/>
      <c r="W359" s="1"/>
      <c r="X359" s="1"/>
    </row>
    <row r="360" spans="1:24" x14ac:dyDescent="0.25">
      <c r="A360" s="1">
        <v>2400</v>
      </c>
      <c r="B360" s="1" t="s">
        <v>47</v>
      </c>
      <c r="C360" s="17" t="s">
        <v>290</v>
      </c>
      <c r="D360" s="2">
        <v>0</v>
      </c>
      <c r="E360" s="2">
        <v>0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  <c r="K360" s="2">
        <v>0</v>
      </c>
      <c r="L360" s="2">
        <v>72168.3</v>
      </c>
      <c r="M360" s="2">
        <v>0</v>
      </c>
      <c r="N360" s="2">
        <f t="shared" ref="N360:N369" si="65">SUM(E360:M360)</f>
        <v>72168.3</v>
      </c>
      <c r="O360" s="2">
        <f t="shared" si="64"/>
        <v>-72168.3</v>
      </c>
      <c r="P360" s="1"/>
      <c r="Q360" s="1"/>
      <c r="R360" s="1"/>
      <c r="S360" s="1"/>
      <c r="T360" s="1"/>
      <c r="U360" s="1"/>
      <c r="V360" s="1"/>
      <c r="W360" s="1"/>
      <c r="X360" s="1"/>
    </row>
    <row r="361" spans="1:24" x14ac:dyDescent="0.25">
      <c r="A361" s="1">
        <v>2400</v>
      </c>
      <c r="B361" s="1" t="s">
        <v>55</v>
      </c>
      <c r="C361" s="17" t="s">
        <v>291</v>
      </c>
      <c r="D361" s="2">
        <v>0</v>
      </c>
      <c r="E361" s="2">
        <v>0</v>
      </c>
      <c r="F361" s="2">
        <v>0</v>
      </c>
      <c r="G361" s="2">
        <v>0</v>
      </c>
      <c r="H361" s="2">
        <v>0</v>
      </c>
      <c r="I361" s="2">
        <v>0</v>
      </c>
      <c r="J361" s="2">
        <v>0</v>
      </c>
      <c r="K361" s="2">
        <v>0</v>
      </c>
      <c r="L361" s="2">
        <v>7332.51</v>
      </c>
      <c r="M361" s="2">
        <v>0</v>
      </c>
      <c r="N361" s="2">
        <f t="shared" si="65"/>
        <v>7332.51</v>
      </c>
      <c r="O361" s="2">
        <f t="shared" si="64"/>
        <v>-7332.51</v>
      </c>
      <c r="P361" s="1"/>
      <c r="Q361" s="1"/>
      <c r="R361" s="1"/>
      <c r="S361" s="1"/>
      <c r="T361" s="1"/>
      <c r="U361" s="1"/>
      <c r="V361" s="1"/>
      <c r="W361" s="1"/>
      <c r="X361" s="1"/>
    </row>
    <row r="362" spans="1:24" x14ac:dyDescent="0.25">
      <c r="A362" s="1">
        <v>2400</v>
      </c>
      <c r="B362" s="1" t="s">
        <v>61</v>
      </c>
      <c r="C362" s="17" t="s">
        <v>304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165997.01</v>
      </c>
      <c r="M362" s="2">
        <v>51387.99</v>
      </c>
      <c r="N362" s="2">
        <f t="shared" si="65"/>
        <v>217385</v>
      </c>
      <c r="O362" s="2">
        <f t="shared" si="64"/>
        <v>-217385</v>
      </c>
      <c r="P362" s="1"/>
      <c r="Q362" s="1"/>
      <c r="R362" s="1"/>
      <c r="S362" s="1"/>
      <c r="T362" s="1"/>
      <c r="U362" s="1"/>
      <c r="V362" s="1"/>
      <c r="W362" s="1"/>
      <c r="X362" s="1"/>
    </row>
    <row r="363" spans="1:24" x14ac:dyDescent="0.25">
      <c r="A363" s="20" t="s">
        <v>318</v>
      </c>
      <c r="B363" s="20">
        <v>3000</v>
      </c>
      <c r="C363" s="20" t="s">
        <v>323</v>
      </c>
      <c r="D363" s="7">
        <f>SUM(D364:D366)</f>
        <v>0</v>
      </c>
      <c r="E363" s="7">
        <f t="shared" ref="E363:O363" si="66">SUM(E364:E366)</f>
        <v>0</v>
      </c>
      <c r="F363" s="7">
        <f t="shared" si="66"/>
        <v>0</v>
      </c>
      <c r="G363" s="7">
        <f t="shared" si="66"/>
        <v>0</v>
      </c>
      <c r="H363" s="7">
        <f t="shared" si="66"/>
        <v>0</v>
      </c>
      <c r="I363" s="7">
        <f t="shared" si="66"/>
        <v>0</v>
      </c>
      <c r="J363" s="7">
        <f t="shared" si="66"/>
        <v>0</v>
      </c>
      <c r="K363" s="7">
        <f t="shared" si="66"/>
        <v>0</v>
      </c>
      <c r="L363" s="7">
        <f t="shared" si="66"/>
        <v>311158.20999999996</v>
      </c>
      <c r="M363" s="7">
        <f t="shared" si="66"/>
        <v>0</v>
      </c>
      <c r="N363" s="7">
        <f t="shared" si="66"/>
        <v>311158.20999999996</v>
      </c>
      <c r="O363" s="7">
        <f t="shared" si="66"/>
        <v>-311158.20999999996</v>
      </c>
      <c r="P363" s="1"/>
      <c r="Q363" s="1"/>
      <c r="R363" s="1"/>
      <c r="S363" s="1"/>
      <c r="T363" s="1"/>
      <c r="U363" s="1"/>
      <c r="V363" s="1"/>
      <c r="W363" s="1"/>
      <c r="X363" s="1"/>
    </row>
    <row r="364" spans="1:24" x14ac:dyDescent="0.25">
      <c r="A364" s="1">
        <v>3200</v>
      </c>
      <c r="B364" s="1" t="s">
        <v>95</v>
      </c>
      <c r="C364" s="17" t="s">
        <v>292</v>
      </c>
      <c r="D364" s="2">
        <v>0</v>
      </c>
      <c r="E364" s="2">
        <v>0</v>
      </c>
      <c r="F364" s="2">
        <v>0</v>
      </c>
      <c r="G364" s="2">
        <v>0</v>
      </c>
      <c r="H364" s="2">
        <v>0</v>
      </c>
      <c r="I364" s="2">
        <v>0</v>
      </c>
      <c r="J364" s="2">
        <v>0</v>
      </c>
      <c r="K364" s="2">
        <v>0</v>
      </c>
      <c r="L364" s="2">
        <v>89617.02</v>
      </c>
      <c r="M364" s="2">
        <v>0</v>
      </c>
      <c r="N364" s="2">
        <f t="shared" si="65"/>
        <v>89617.02</v>
      </c>
      <c r="O364" s="2">
        <f t="shared" si="64"/>
        <v>-89617.02</v>
      </c>
      <c r="P364" s="1"/>
      <c r="Q364" s="1"/>
      <c r="R364" s="1"/>
      <c r="S364" s="1"/>
      <c r="T364" s="1"/>
      <c r="U364" s="1"/>
      <c r="V364" s="1"/>
      <c r="W364" s="1"/>
      <c r="X364" s="1"/>
    </row>
    <row r="365" spans="1:24" x14ac:dyDescent="0.25">
      <c r="A365" s="1">
        <v>3200</v>
      </c>
      <c r="B365" s="1" t="s">
        <v>97</v>
      </c>
      <c r="C365" s="17" t="s">
        <v>305</v>
      </c>
      <c r="D365" s="2">
        <v>0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2">
        <v>0</v>
      </c>
      <c r="K365" s="2">
        <v>0</v>
      </c>
      <c r="L365" s="2">
        <v>188558.46</v>
      </c>
      <c r="M365" s="2">
        <v>0</v>
      </c>
      <c r="N365" s="2">
        <f t="shared" si="65"/>
        <v>188558.46</v>
      </c>
      <c r="O365" s="2">
        <f t="shared" si="64"/>
        <v>-188558.46</v>
      </c>
      <c r="P365" s="1"/>
      <c r="Q365" s="1"/>
      <c r="R365" s="1"/>
      <c r="S365" s="1"/>
      <c r="T365" s="1"/>
      <c r="U365" s="1"/>
      <c r="V365" s="1"/>
      <c r="W365" s="1"/>
      <c r="X365" s="1"/>
    </row>
    <row r="366" spans="1:24" x14ac:dyDescent="0.25">
      <c r="A366" s="1">
        <v>3300</v>
      </c>
      <c r="B366" s="1" t="s">
        <v>99</v>
      </c>
      <c r="C366" s="17" t="s">
        <v>306</v>
      </c>
      <c r="D366" s="2">
        <v>0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  <c r="L366" s="2">
        <v>32982.730000000003</v>
      </c>
      <c r="M366" s="2">
        <v>0</v>
      </c>
      <c r="N366" s="2">
        <f t="shared" si="65"/>
        <v>32982.730000000003</v>
      </c>
      <c r="O366" s="2">
        <f t="shared" si="64"/>
        <v>-32982.730000000003</v>
      </c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24" x14ac:dyDescent="0.25">
      <c r="A367" s="20" t="s">
        <v>318</v>
      </c>
      <c r="B367" s="20">
        <v>4000</v>
      </c>
      <c r="C367" s="21" t="s">
        <v>322</v>
      </c>
      <c r="D367" s="7">
        <f>SUM(D368:D369)</f>
        <v>0</v>
      </c>
      <c r="E367" s="7">
        <f t="shared" ref="E367:O367" si="67">SUM(E368:E369)</f>
        <v>0</v>
      </c>
      <c r="F367" s="7">
        <f t="shared" si="67"/>
        <v>0</v>
      </c>
      <c r="G367" s="7">
        <f t="shared" si="67"/>
        <v>0</v>
      </c>
      <c r="H367" s="7">
        <f t="shared" si="67"/>
        <v>0</v>
      </c>
      <c r="I367" s="7">
        <f t="shared" si="67"/>
        <v>0</v>
      </c>
      <c r="J367" s="7">
        <f t="shared" si="67"/>
        <v>0</v>
      </c>
      <c r="K367" s="7">
        <f t="shared" si="67"/>
        <v>0</v>
      </c>
      <c r="L367" s="7">
        <f t="shared" si="67"/>
        <v>104453</v>
      </c>
      <c r="M367" s="7">
        <f t="shared" si="67"/>
        <v>0</v>
      </c>
      <c r="N367" s="7">
        <f t="shared" si="67"/>
        <v>104453</v>
      </c>
      <c r="O367" s="7">
        <f t="shared" si="67"/>
        <v>-104453</v>
      </c>
      <c r="P367" s="1"/>
      <c r="Q367" s="1"/>
      <c r="R367" s="1"/>
      <c r="S367" s="1"/>
      <c r="T367" s="1"/>
      <c r="U367" s="1"/>
      <c r="V367" s="1"/>
      <c r="W367" s="1"/>
      <c r="X367" s="1"/>
    </row>
    <row r="368" spans="1:24" x14ac:dyDescent="0.25">
      <c r="A368" s="1">
        <v>4100</v>
      </c>
      <c r="B368" s="1" t="s">
        <v>278</v>
      </c>
      <c r="C368" s="17" t="s">
        <v>10</v>
      </c>
      <c r="D368" s="2">
        <v>0</v>
      </c>
      <c r="E368" s="2">
        <v>0</v>
      </c>
      <c r="F368" s="2">
        <v>0</v>
      </c>
      <c r="G368" s="2">
        <v>0</v>
      </c>
      <c r="H368" s="2">
        <v>0</v>
      </c>
      <c r="I368" s="2">
        <v>0</v>
      </c>
      <c r="J368" s="2">
        <v>0</v>
      </c>
      <c r="K368" s="2">
        <v>0</v>
      </c>
      <c r="L368" s="2">
        <v>36608</v>
      </c>
      <c r="M368" s="2">
        <v>0</v>
      </c>
      <c r="N368" s="2">
        <f t="shared" si="65"/>
        <v>36608</v>
      </c>
      <c r="O368" s="2">
        <f t="shared" si="64"/>
        <v>-36608</v>
      </c>
      <c r="P368" s="1"/>
      <c r="Q368" s="1"/>
      <c r="R368" s="1"/>
      <c r="S368" s="1"/>
      <c r="T368" s="1"/>
      <c r="U368" s="1"/>
      <c r="V368" s="1"/>
      <c r="W368" s="1"/>
      <c r="X368" s="1"/>
    </row>
    <row r="369" spans="1:24" x14ac:dyDescent="0.25">
      <c r="A369" s="1">
        <v>4300</v>
      </c>
      <c r="B369" s="1" t="s">
        <v>301</v>
      </c>
      <c r="C369" s="17" t="s">
        <v>302</v>
      </c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  <c r="L369" s="2">
        <v>67845</v>
      </c>
      <c r="M369" s="2">
        <v>0</v>
      </c>
      <c r="N369" s="2">
        <f t="shared" si="65"/>
        <v>67845</v>
      </c>
      <c r="O369" s="2">
        <f t="shared" si="64"/>
        <v>-67845</v>
      </c>
      <c r="P369" s="1"/>
      <c r="Q369" s="1"/>
      <c r="R369" s="1"/>
      <c r="S369" s="1"/>
      <c r="T369" s="1"/>
      <c r="U369" s="1"/>
      <c r="V369" s="1"/>
      <c r="W369" s="1"/>
      <c r="X369" s="1"/>
    </row>
    <row r="370" spans="1:24" x14ac:dyDescent="0.25">
      <c r="A370" s="1"/>
      <c r="B370" s="1"/>
      <c r="C370" s="1"/>
      <c r="D370" s="7">
        <f>D358+D363+D367</f>
        <v>0</v>
      </c>
      <c r="E370" s="7">
        <f t="shared" ref="E370:O370" si="68">E358+E363+E367</f>
        <v>0</v>
      </c>
      <c r="F370" s="7">
        <f t="shared" si="68"/>
        <v>0</v>
      </c>
      <c r="G370" s="7">
        <f t="shared" si="68"/>
        <v>0</v>
      </c>
      <c r="H370" s="7">
        <f t="shared" si="68"/>
        <v>0</v>
      </c>
      <c r="I370" s="7">
        <f t="shared" si="68"/>
        <v>0</v>
      </c>
      <c r="J370" s="7">
        <f t="shared" si="68"/>
        <v>0</v>
      </c>
      <c r="K370" s="7">
        <f t="shared" si="68"/>
        <v>0</v>
      </c>
      <c r="L370" s="7">
        <f t="shared" si="68"/>
        <v>668784.75</v>
      </c>
      <c r="M370" s="7">
        <f t="shared" si="68"/>
        <v>51387.99</v>
      </c>
      <c r="N370" s="7">
        <f t="shared" si="68"/>
        <v>720172.74</v>
      </c>
      <c r="O370" s="7">
        <f t="shared" si="68"/>
        <v>-720172.74</v>
      </c>
      <c r="P370" s="1"/>
      <c r="Q370" s="1"/>
      <c r="R370" s="1"/>
      <c r="S370" s="1"/>
      <c r="T370" s="1"/>
      <c r="U370" s="1"/>
      <c r="V370" s="1"/>
      <c r="W370" s="1"/>
      <c r="X370" s="1"/>
    </row>
    <row r="371" spans="1:24" x14ac:dyDescent="0.25">
      <c r="A371" s="1"/>
      <c r="B371" s="1"/>
      <c r="C371" s="1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1"/>
      <c r="Q371" s="1"/>
      <c r="R371" s="1"/>
      <c r="S371" s="1"/>
      <c r="T371" s="1"/>
      <c r="U371" s="1"/>
      <c r="V371" s="1"/>
      <c r="W371" s="1"/>
      <c r="X371" s="1"/>
    </row>
    <row r="372" spans="1:24" x14ac:dyDescent="0.25">
      <c r="A372" s="1"/>
      <c r="B372" s="1"/>
      <c r="C372" s="1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1"/>
      <c r="Q372" s="1"/>
      <c r="R372" s="1"/>
      <c r="S372" s="1"/>
      <c r="T372" s="1"/>
      <c r="U372" s="1"/>
      <c r="V372" s="1"/>
      <c r="W372" s="1"/>
      <c r="X372" s="1"/>
    </row>
    <row r="373" spans="1:24" x14ac:dyDescent="0.25">
      <c r="A373" s="1"/>
      <c r="B373" s="1"/>
      <c r="C373" s="1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1"/>
      <c r="Q373" s="1"/>
      <c r="R373" s="1"/>
      <c r="S373" s="1"/>
      <c r="T373" s="1"/>
      <c r="U373" s="1"/>
      <c r="V373" s="1"/>
      <c r="W373" s="1"/>
      <c r="X373" s="1"/>
    </row>
    <row r="374" spans="1:24" x14ac:dyDescent="0.25">
      <c r="A374" s="1"/>
      <c r="B374" s="1"/>
      <c r="C374" s="1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1"/>
      <c r="Q374" s="1"/>
      <c r="R374" s="1"/>
      <c r="S374" s="1"/>
      <c r="T374" s="1"/>
      <c r="U374" s="1"/>
      <c r="V374" s="1"/>
      <c r="W374" s="1"/>
      <c r="X374" s="1"/>
    </row>
    <row r="375" spans="1:24" x14ac:dyDescent="0.25">
      <c r="A375" s="1"/>
      <c r="B375" s="1"/>
      <c r="C375" s="1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1"/>
      <c r="Q375" s="1"/>
      <c r="R375" s="1"/>
      <c r="S375" s="1"/>
      <c r="T375" s="1"/>
      <c r="U375" s="1"/>
      <c r="V375" s="1"/>
      <c r="W375" s="1"/>
      <c r="X375" s="1"/>
    </row>
    <row r="376" spans="1:24" x14ac:dyDescent="0.25">
      <c r="A376" s="1"/>
      <c r="B376" s="1"/>
      <c r="C376" s="1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1"/>
      <c r="Q376" s="1"/>
      <c r="R376" s="1"/>
      <c r="S376" s="1"/>
      <c r="T376" s="1"/>
      <c r="U376" s="1"/>
      <c r="V376" s="1"/>
      <c r="W376" s="1"/>
      <c r="X376" s="1"/>
    </row>
    <row r="377" spans="1:24" x14ac:dyDescent="0.25">
      <c r="A377" s="1"/>
      <c r="B377" s="1"/>
      <c r="C377" s="1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1"/>
      <c r="Q377" s="1"/>
      <c r="R377" s="1"/>
      <c r="S377" s="1"/>
      <c r="T377" s="1"/>
      <c r="U377" s="1"/>
      <c r="V377" s="1"/>
      <c r="W377" s="1"/>
      <c r="X377" s="1"/>
    </row>
    <row r="378" spans="1:24" x14ac:dyDescent="0.25">
      <c r="A378" s="1"/>
      <c r="B378" s="1"/>
      <c r="C378" s="1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1"/>
      <c r="Q378" s="1"/>
      <c r="R378" s="1"/>
      <c r="S378" s="1"/>
      <c r="T378" s="1"/>
      <c r="U378" s="1"/>
      <c r="V378" s="1"/>
      <c r="W378" s="1"/>
      <c r="X378" s="1"/>
    </row>
    <row r="379" spans="1:24" x14ac:dyDescent="0.25">
      <c r="A379" s="1"/>
      <c r="B379" s="1"/>
      <c r="C379" s="1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1"/>
      <c r="Q379" s="1"/>
      <c r="R379" s="1"/>
      <c r="S379" s="1"/>
      <c r="T379" s="1"/>
      <c r="U379" s="1"/>
      <c r="V379" s="1"/>
      <c r="W379" s="1"/>
      <c r="X379" s="1"/>
    </row>
    <row r="380" spans="1:24" x14ac:dyDescent="0.25">
      <c r="A380" s="1"/>
      <c r="B380" s="1"/>
      <c r="C380" s="1"/>
      <c r="D380" s="3" t="s">
        <v>253</v>
      </c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24" x14ac:dyDescent="0.25">
      <c r="A382" s="1"/>
      <c r="B382" s="4" t="s">
        <v>14</v>
      </c>
      <c r="C382" s="4" t="s">
        <v>15</v>
      </c>
      <c r="D382" s="5" t="s">
        <v>16</v>
      </c>
      <c r="E382" s="4" t="s">
        <v>0</v>
      </c>
      <c r="F382" s="4" t="s">
        <v>1</v>
      </c>
      <c r="G382" s="4" t="s">
        <v>2</v>
      </c>
      <c r="H382" s="4" t="s">
        <v>3</v>
      </c>
      <c r="I382" s="4" t="s">
        <v>4</v>
      </c>
      <c r="J382" s="4" t="s">
        <v>5</v>
      </c>
      <c r="K382" s="18" t="s">
        <v>286</v>
      </c>
      <c r="L382" s="18" t="s">
        <v>287</v>
      </c>
      <c r="M382" s="18" t="s">
        <v>295</v>
      </c>
      <c r="N382" s="4" t="s">
        <v>17</v>
      </c>
      <c r="O382" s="5" t="s">
        <v>18</v>
      </c>
      <c r="P382" s="1"/>
      <c r="Q382" s="1"/>
      <c r="R382" s="1"/>
      <c r="S382" s="1"/>
      <c r="T382" s="1"/>
      <c r="U382" s="1"/>
      <c r="V382" s="1"/>
      <c r="W382" s="1"/>
      <c r="X382" s="1"/>
    </row>
    <row r="383" spans="1:24" x14ac:dyDescent="0.25">
      <c r="A383" s="20" t="s">
        <v>318</v>
      </c>
      <c r="B383" s="20">
        <v>2000</v>
      </c>
      <c r="C383" s="20" t="s">
        <v>324</v>
      </c>
      <c r="D383" s="7">
        <f>SUM(D384:D386)</f>
        <v>68053</v>
      </c>
      <c r="E383" s="7">
        <f t="shared" ref="E383:O383" si="69">SUM(E384:E386)</f>
        <v>0</v>
      </c>
      <c r="F383" s="7">
        <f t="shared" si="69"/>
        <v>0</v>
      </c>
      <c r="G383" s="7">
        <f t="shared" si="69"/>
        <v>0</v>
      </c>
      <c r="H383" s="7">
        <f t="shared" si="69"/>
        <v>0</v>
      </c>
      <c r="I383" s="7">
        <f t="shared" si="69"/>
        <v>0</v>
      </c>
      <c r="J383" s="7">
        <f t="shared" si="69"/>
        <v>0</v>
      </c>
      <c r="K383" s="7">
        <f t="shared" si="69"/>
        <v>51988.25</v>
      </c>
      <c r="L383" s="7">
        <f t="shared" si="69"/>
        <v>143099.79999999999</v>
      </c>
      <c r="M383" s="7">
        <f t="shared" si="69"/>
        <v>20984.45</v>
      </c>
      <c r="N383" s="7">
        <f t="shared" si="69"/>
        <v>216072.5</v>
      </c>
      <c r="O383" s="7">
        <f t="shared" si="69"/>
        <v>-148019.5</v>
      </c>
      <c r="P383" s="1"/>
      <c r="Q383" s="1"/>
      <c r="R383" s="1"/>
      <c r="S383" s="1"/>
      <c r="T383" s="1"/>
      <c r="U383" s="1"/>
      <c r="V383" s="1"/>
      <c r="W383" s="1"/>
      <c r="X383" s="1"/>
    </row>
    <row r="384" spans="1:24" x14ac:dyDescent="0.25">
      <c r="A384" s="1">
        <v>2100</v>
      </c>
      <c r="B384" s="1" t="s">
        <v>25</v>
      </c>
      <c r="C384" s="1" t="s">
        <v>196</v>
      </c>
      <c r="D384" s="2">
        <v>68053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2">
        <v>0</v>
      </c>
      <c r="K384" s="2">
        <v>51988.25</v>
      </c>
      <c r="L384" s="2">
        <v>0</v>
      </c>
      <c r="M384" s="2">
        <v>1064.45</v>
      </c>
      <c r="N384" s="2">
        <f>SUM(E384:M384)</f>
        <v>53052.7</v>
      </c>
      <c r="O384" s="2">
        <f t="shared" ref="O384:O405" si="70">D384-N384</f>
        <v>15000.300000000003</v>
      </c>
      <c r="P384" s="1"/>
      <c r="Q384" s="1"/>
      <c r="R384" s="1"/>
      <c r="S384" s="1"/>
      <c r="T384" s="1"/>
      <c r="U384" s="1"/>
      <c r="V384" s="1"/>
      <c r="W384" s="1"/>
      <c r="X384" s="1"/>
    </row>
    <row r="385" spans="1:24" x14ac:dyDescent="0.25">
      <c r="A385" s="1">
        <v>2200</v>
      </c>
      <c r="B385" s="1" t="s">
        <v>39</v>
      </c>
      <c r="C385" s="1" t="s">
        <v>289</v>
      </c>
      <c r="D385" s="2">
        <v>0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19920</v>
      </c>
      <c r="N385" s="2">
        <f t="shared" ref="N385:N405" si="71">SUM(E385:M385)</f>
        <v>19920</v>
      </c>
      <c r="O385" s="2">
        <f t="shared" si="70"/>
        <v>-19920</v>
      </c>
      <c r="P385" s="1"/>
      <c r="Q385" s="1"/>
      <c r="R385" s="1"/>
      <c r="S385" s="1"/>
      <c r="T385" s="1"/>
      <c r="U385" s="1"/>
      <c r="V385" s="1"/>
      <c r="W385" s="1"/>
      <c r="X385" s="1"/>
    </row>
    <row r="386" spans="1:24" x14ac:dyDescent="0.25">
      <c r="A386" s="1">
        <v>2400</v>
      </c>
      <c r="B386" s="1" t="s">
        <v>47</v>
      </c>
      <c r="C386" s="1" t="s">
        <v>290</v>
      </c>
      <c r="D386" s="2">
        <v>0</v>
      </c>
      <c r="E386" s="2">
        <v>0</v>
      </c>
      <c r="F386" s="2">
        <v>0</v>
      </c>
      <c r="G386" s="2">
        <v>0</v>
      </c>
      <c r="H386" s="2">
        <v>0</v>
      </c>
      <c r="I386" s="2">
        <v>0</v>
      </c>
      <c r="J386" s="2">
        <v>0</v>
      </c>
      <c r="K386" s="2">
        <v>0</v>
      </c>
      <c r="L386" s="2">
        <v>143099.79999999999</v>
      </c>
      <c r="M386" s="2"/>
      <c r="N386" s="2">
        <f t="shared" si="71"/>
        <v>143099.79999999999</v>
      </c>
      <c r="O386" s="2">
        <f t="shared" si="70"/>
        <v>-143099.79999999999</v>
      </c>
      <c r="P386" s="1"/>
      <c r="Q386" s="1"/>
      <c r="R386" s="1"/>
      <c r="S386" s="1"/>
      <c r="T386" s="1"/>
      <c r="U386" s="1"/>
      <c r="V386" s="1"/>
      <c r="W386" s="1"/>
      <c r="X386" s="1"/>
    </row>
    <row r="387" spans="1:24" x14ac:dyDescent="0.25">
      <c r="A387" s="20" t="s">
        <v>318</v>
      </c>
      <c r="B387" s="20">
        <v>3000</v>
      </c>
      <c r="C387" s="20" t="s">
        <v>323</v>
      </c>
      <c r="D387" s="7">
        <f>SUM(D388:D397)</f>
        <v>875800</v>
      </c>
      <c r="E387" s="7">
        <f t="shared" ref="E387:O387" si="72">SUM(E388:E397)</f>
        <v>0</v>
      </c>
      <c r="F387" s="7">
        <f t="shared" si="72"/>
        <v>0</v>
      </c>
      <c r="G387" s="7">
        <f t="shared" si="72"/>
        <v>0</v>
      </c>
      <c r="H387" s="7">
        <f t="shared" si="72"/>
        <v>41347.519999999997</v>
      </c>
      <c r="I387" s="7">
        <f t="shared" si="72"/>
        <v>0</v>
      </c>
      <c r="J387" s="7">
        <f t="shared" si="72"/>
        <v>23200</v>
      </c>
      <c r="K387" s="7">
        <f t="shared" si="72"/>
        <v>34800</v>
      </c>
      <c r="L387" s="7">
        <f t="shared" si="72"/>
        <v>89600.08</v>
      </c>
      <c r="M387" s="7">
        <f t="shared" si="72"/>
        <v>26680</v>
      </c>
      <c r="N387" s="7">
        <f t="shared" si="72"/>
        <v>215627.59999999998</v>
      </c>
      <c r="O387" s="7">
        <f t="shared" si="72"/>
        <v>660172.4</v>
      </c>
      <c r="P387" s="1"/>
      <c r="Q387" s="1"/>
      <c r="R387" s="1"/>
      <c r="S387" s="1"/>
      <c r="T387" s="1"/>
      <c r="U387" s="1"/>
      <c r="V387" s="1"/>
      <c r="W387" s="1"/>
      <c r="X387" s="1"/>
    </row>
    <row r="388" spans="1:24" x14ac:dyDescent="0.25">
      <c r="A388" s="1">
        <v>3300</v>
      </c>
      <c r="B388" s="1" t="s">
        <v>242</v>
      </c>
      <c r="C388" s="1" t="s">
        <v>254</v>
      </c>
      <c r="D388" s="2">
        <v>25000</v>
      </c>
      <c r="E388" s="2">
        <v>0</v>
      </c>
      <c r="F388" s="2">
        <v>0</v>
      </c>
      <c r="G388" s="2">
        <v>0</v>
      </c>
      <c r="H388" s="2">
        <v>41347.519999999997</v>
      </c>
      <c r="I388" s="2">
        <v>0</v>
      </c>
      <c r="J388" s="2">
        <v>0</v>
      </c>
      <c r="K388" s="2">
        <v>34800</v>
      </c>
      <c r="L388" s="2">
        <v>54800.08</v>
      </c>
      <c r="M388" s="2">
        <v>0</v>
      </c>
      <c r="N388" s="2">
        <f t="shared" si="71"/>
        <v>130947.59999999999</v>
      </c>
      <c r="O388" s="2">
        <f t="shared" si="70"/>
        <v>-105947.59999999999</v>
      </c>
      <c r="P388" s="1"/>
      <c r="Q388" s="1"/>
      <c r="R388" s="1"/>
      <c r="S388" s="1"/>
      <c r="T388" s="1"/>
      <c r="U388" s="1"/>
      <c r="V388" s="1"/>
      <c r="W388" s="1"/>
      <c r="X388" s="1"/>
    </row>
    <row r="389" spans="1:24" x14ac:dyDescent="0.25">
      <c r="A389" s="1">
        <v>3300</v>
      </c>
      <c r="B389" s="1" t="s">
        <v>255</v>
      </c>
      <c r="C389" s="1" t="s">
        <v>256</v>
      </c>
      <c r="D389" s="2">
        <v>175000</v>
      </c>
      <c r="E389" s="2">
        <v>0</v>
      </c>
      <c r="F389" s="2">
        <v>0</v>
      </c>
      <c r="G389" s="2">
        <v>0</v>
      </c>
      <c r="H389" s="2">
        <v>0</v>
      </c>
      <c r="I389" s="2">
        <v>0</v>
      </c>
      <c r="J389" s="2">
        <v>23200</v>
      </c>
      <c r="K389" s="2">
        <v>0</v>
      </c>
      <c r="L389" s="2">
        <v>34800</v>
      </c>
      <c r="M389" s="2">
        <v>23200</v>
      </c>
      <c r="N389" s="2">
        <f t="shared" si="71"/>
        <v>81200</v>
      </c>
      <c r="O389" s="2">
        <f t="shared" si="70"/>
        <v>93800</v>
      </c>
      <c r="P389" s="1"/>
      <c r="Q389" s="1"/>
      <c r="R389" s="1"/>
      <c r="S389" s="1"/>
      <c r="T389" s="1"/>
      <c r="U389" s="1"/>
      <c r="V389" s="1"/>
      <c r="W389" s="1"/>
      <c r="X389" s="1"/>
    </row>
    <row r="390" spans="1:24" x14ac:dyDescent="0.25">
      <c r="A390" s="1">
        <v>3400</v>
      </c>
      <c r="B390" s="1" t="s">
        <v>103</v>
      </c>
      <c r="C390" s="1" t="s">
        <v>257</v>
      </c>
      <c r="D390" s="2">
        <v>6800</v>
      </c>
      <c r="E390" s="2">
        <v>0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"/>
      <c r="L390" s="2"/>
      <c r="M390" s="2"/>
      <c r="N390" s="2">
        <f t="shared" si="71"/>
        <v>0</v>
      </c>
      <c r="O390" s="2">
        <f t="shared" si="70"/>
        <v>6800</v>
      </c>
      <c r="P390" s="1"/>
      <c r="Q390" s="1"/>
      <c r="R390" s="1"/>
      <c r="S390" s="1"/>
      <c r="T390" s="1"/>
      <c r="U390" s="1"/>
      <c r="V390" s="1"/>
      <c r="W390" s="1"/>
      <c r="X390" s="1"/>
    </row>
    <row r="391" spans="1:24" x14ac:dyDescent="0.25">
      <c r="A391" s="1">
        <v>3500</v>
      </c>
      <c r="B391" s="1" t="s">
        <v>113</v>
      </c>
      <c r="C391" s="1" t="s">
        <v>258</v>
      </c>
      <c r="D391" s="2">
        <v>95000</v>
      </c>
      <c r="E391" s="2">
        <v>0</v>
      </c>
      <c r="F391" s="2">
        <v>0</v>
      </c>
      <c r="G391" s="2">
        <v>0</v>
      </c>
      <c r="H391" s="2">
        <v>0</v>
      </c>
      <c r="I391" s="2">
        <v>0</v>
      </c>
      <c r="J391" s="2">
        <v>0</v>
      </c>
      <c r="K391" s="2"/>
      <c r="L391" s="2"/>
      <c r="M391" s="2"/>
      <c r="N391" s="2">
        <f t="shared" si="71"/>
        <v>0</v>
      </c>
      <c r="O391" s="2">
        <f t="shared" si="70"/>
        <v>95000</v>
      </c>
      <c r="P391" s="1"/>
      <c r="Q391" s="1"/>
      <c r="R391" s="1"/>
      <c r="S391" s="1"/>
      <c r="T391" s="1"/>
      <c r="U391" s="1"/>
      <c r="V391" s="1"/>
      <c r="W391" s="1"/>
      <c r="X391" s="1"/>
    </row>
    <row r="392" spans="1:24" x14ac:dyDescent="0.25">
      <c r="A392" s="1">
        <v>3600</v>
      </c>
      <c r="B392" s="1" t="s">
        <v>121</v>
      </c>
      <c r="C392" s="1" t="s">
        <v>122</v>
      </c>
      <c r="D392" s="2">
        <v>18000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/>
      <c r="L392" s="2"/>
      <c r="M392" s="2"/>
      <c r="N392" s="2">
        <f t="shared" si="71"/>
        <v>0</v>
      </c>
      <c r="O392" s="2">
        <f t="shared" si="70"/>
        <v>18000</v>
      </c>
      <c r="P392" s="1"/>
      <c r="Q392" s="1"/>
      <c r="R392" s="1"/>
      <c r="S392" s="1"/>
      <c r="T392" s="1"/>
      <c r="U392" s="1"/>
      <c r="V392" s="1"/>
      <c r="W392" s="1"/>
      <c r="X392" s="1"/>
    </row>
    <row r="393" spans="1:24" x14ac:dyDescent="0.25">
      <c r="A393" s="1">
        <v>3600</v>
      </c>
      <c r="B393" s="1" t="s">
        <v>259</v>
      </c>
      <c r="C393" s="1" t="s">
        <v>260</v>
      </c>
      <c r="D393" s="2">
        <v>5000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J393" s="2">
        <v>0</v>
      </c>
      <c r="K393" s="2"/>
      <c r="L393" s="2"/>
      <c r="M393" s="2"/>
      <c r="N393" s="2">
        <f t="shared" si="71"/>
        <v>0</v>
      </c>
      <c r="O393" s="2">
        <f t="shared" si="70"/>
        <v>5000</v>
      </c>
      <c r="P393" s="1"/>
      <c r="Q393" s="1"/>
      <c r="R393" s="1"/>
      <c r="S393" s="1"/>
      <c r="T393" s="1"/>
      <c r="U393" s="1"/>
      <c r="V393" s="1"/>
      <c r="W393" s="1"/>
      <c r="X393" s="1"/>
    </row>
    <row r="394" spans="1:24" x14ac:dyDescent="0.25">
      <c r="A394" s="1">
        <v>3700</v>
      </c>
      <c r="B394" s="1" t="s">
        <v>125</v>
      </c>
      <c r="C394" s="1" t="s">
        <v>261</v>
      </c>
      <c r="D394" s="2">
        <v>35000</v>
      </c>
      <c r="E394" s="2">
        <v>0</v>
      </c>
      <c r="F394" s="2">
        <v>0</v>
      </c>
      <c r="G394" s="2">
        <v>0</v>
      </c>
      <c r="H394" s="2">
        <v>0</v>
      </c>
      <c r="I394" s="2">
        <v>0</v>
      </c>
      <c r="J394" s="2">
        <v>0</v>
      </c>
      <c r="K394" s="2"/>
      <c r="L394" s="2"/>
      <c r="M394" s="2"/>
      <c r="N394" s="2">
        <f t="shared" si="71"/>
        <v>0</v>
      </c>
      <c r="O394" s="2">
        <f t="shared" si="70"/>
        <v>35000</v>
      </c>
      <c r="P394" s="1"/>
      <c r="Q394" s="1"/>
      <c r="R394" s="1"/>
      <c r="S394" s="1"/>
      <c r="T394" s="1"/>
      <c r="U394" s="1"/>
      <c r="V394" s="1"/>
      <c r="W394" s="1"/>
      <c r="X394" s="1"/>
    </row>
    <row r="395" spans="1:24" x14ac:dyDescent="0.25">
      <c r="A395" s="1">
        <v>3800</v>
      </c>
      <c r="B395" s="1" t="s">
        <v>127</v>
      </c>
      <c r="C395" s="1" t="s">
        <v>262</v>
      </c>
      <c r="D395" s="2">
        <v>391000</v>
      </c>
      <c r="E395" s="2">
        <v>0</v>
      </c>
      <c r="F395" s="2">
        <v>0</v>
      </c>
      <c r="G395" s="2">
        <v>0</v>
      </c>
      <c r="H395" s="2">
        <v>0</v>
      </c>
      <c r="I395" s="2">
        <v>0</v>
      </c>
      <c r="J395" s="2">
        <v>0</v>
      </c>
      <c r="K395" s="2"/>
      <c r="L395" s="2"/>
      <c r="M395" s="2"/>
      <c r="N395" s="2">
        <f t="shared" si="71"/>
        <v>0</v>
      </c>
      <c r="O395" s="2">
        <f t="shared" si="70"/>
        <v>391000</v>
      </c>
      <c r="P395" s="1"/>
      <c r="Q395" s="1"/>
      <c r="R395" s="1"/>
      <c r="S395" s="1"/>
      <c r="T395" s="1"/>
      <c r="U395" s="1"/>
      <c r="V395" s="1"/>
      <c r="W395" s="1"/>
      <c r="X395" s="1"/>
    </row>
    <row r="396" spans="1:24" x14ac:dyDescent="0.25">
      <c r="A396" s="1">
        <v>3800</v>
      </c>
      <c r="B396" s="1" t="s">
        <v>129</v>
      </c>
      <c r="C396" s="1" t="s">
        <v>8</v>
      </c>
      <c r="D396" s="2">
        <v>0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3480</v>
      </c>
      <c r="N396" s="2">
        <f t="shared" si="71"/>
        <v>3480</v>
      </c>
      <c r="O396" s="2">
        <f t="shared" si="70"/>
        <v>-3480</v>
      </c>
      <c r="P396" s="1"/>
      <c r="Q396" s="1"/>
      <c r="R396" s="1"/>
      <c r="S396" s="1"/>
      <c r="T396" s="1"/>
      <c r="U396" s="1"/>
      <c r="V396" s="1"/>
      <c r="W396" s="1"/>
      <c r="X396" s="1"/>
    </row>
    <row r="397" spans="1:24" x14ac:dyDescent="0.25">
      <c r="A397" s="1">
        <v>3900</v>
      </c>
      <c r="B397" s="1" t="s">
        <v>137</v>
      </c>
      <c r="C397" s="1" t="s">
        <v>263</v>
      </c>
      <c r="D397" s="2">
        <v>125000</v>
      </c>
      <c r="E397" s="2">
        <v>0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/>
      <c r="L397" s="2"/>
      <c r="M397" s="2"/>
      <c r="N397" s="2">
        <f t="shared" ref="N397" si="73">SUM(E397:M397)</f>
        <v>0</v>
      </c>
      <c r="O397" s="2">
        <f t="shared" ref="O397" si="74">D397-N397</f>
        <v>125000</v>
      </c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24" x14ac:dyDescent="0.25">
      <c r="A398" s="20" t="s">
        <v>318</v>
      </c>
      <c r="B398" s="20">
        <v>4000</v>
      </c>
      <c r="C398" s="21" t="s">
        <v>322</v>
      </c>
      <c r="D398" s="7">
        <f>+D399</f>
        <v>0</v>
      </c>
      <c r="E398" s="7">
        <f t="shared" ref="E398:O398" si="75">+E399</f>
        <v>0</v>
      </c>
      <c r="F398" s="7">
        <f t="shared" si="75"/>
        <v>0</v>
      </c>
      <c r="G398" s="7">
        <f t="shared" si="75"/>
        <v>0</v>
      </c>
      <c r="H398" s="7">
        <f t="shared" si="75"/>
        <v>0</v>
      </c>
      <c r="I398" s="7">
        <f t="shared" si="75"/>
        <v>0</v>
      </c>
      <c r="J398" s="7">
        <f t="shared" si="75"/>
        <v>0</v>
      </c>
      <c r="K398" s="7">
        <f t="shared" si="75"/>
        <v>0</v>
      </c>
      <c r="L398" s="7">
        <f t="shared" si="75"/>
        <v>0</v>
      </c>
      <c r="M398" s="7">
        <f t="shared" si="75"/>
        <v>4070</v>
      </c>
      <c r="N398" s="7">
        <f t="shared" si="75"/>
        <v>4070</v>
      </c>
      <c r="O398" s="7">
        <f t="shared" si="75"/>
        <v>-4070</v>
      </c>
      <c r="P398" s="1"/>
      <c r="Q398" s="1"/>
      <c r="R398" s="1"/>
      <c r="S398" s="1"/>
      <c r="T398" s="1"/>
      <c r="U398" s="1"/>
      <c r="V398" s="1"/>
      <c r="W398" s="1"/>
      <c r="X398" s="1"/>
    </row>
    <row r="399" spans="1:24" x14ac:dyDescent="0.25">
      <c r="A399" s="1">
        <v>4300</v>
      </c>
      <c r="B399" s="1" t="s">
        <v>301</v>
      </c>
      <c r="C399" s="1" t="s">
        <v>302</v>
      </c>
      <c r="D399" s="2">
        <v>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4070</v>
      </c>
      <c r="N399" s="2">
        <f t="shared" si="71"/>
        <v>4070</v>
      </c>
      <c r="O399" s="2">
        <f t="shared" si="70"/>
        <v>-4070</v>
      </c>
      <c r="P399" s="1"/>
      <c r="Q399" s="1"/>
      <c r="R399" s="1"/>
      <c r="S399" s="1"/>
      <c r="T399" s="1"/>
      <c r="U399" s="1"/>
      <c r="V399" s="1"/>
      <c r="W399" s="1"/>
      <c r="X399" s="1"/>
    </row>
    <row r="400" spans="1:24" x14ac:dyDescent="0.25">
      <c r="A400" s="20" t="s">
        <v>318</v>
      </c>
      <c r="B400" s="20">
        <v>5000</v>
      </c>
      <c r="C400" s="20" t="s">
        <v>321</v>
      </c>
      <c r="D400" s="7">
        <f>+D401</f>
        <v>0</v>
      </c>
      <c r="E400" s="7">
        <f t="shared" ref="E400:O400" si="76">+E401</f>
        <v>0</v>
      </c>
      <c r="F400" s="7">
        <f t="shared" si="76"/>
        <v>0</v>
      </c>
      <c r="G400" s="7">
        <f t="shared" si="76"/>
        <v>0</v>
      </c>
      <c r="H400" s="7">
        <f t="shared" si="76"/>
        <v>0</v>
      </c>
      <c r="I400" s="7">
        <f t="shared" si="76"/>
        <v>0</v>
      </c>
      <c r="J400" s="7">
        <f t="shared" si="76"/>
        <v>0</v>
      </c>
      <c r="K400" s="7">
        <f t="shared" si="76"/>
        <v>44080</v>
      </c>
      <c r="L400" s="7">
        <f t="shared" si="76"/>
        <v>0</v>
      </c>
      <c r="M400" s="7">
        <f t="shared" si="76"/>
        <v>0</v>
      </c>
      <c r="N400" s="7">
        <f t="shared" si="76"/>
        <v>44080</v>
      </c>
      <c r="O400" s="7">
        <f t="shared" si="76"/>
        <v>-44080</v>
      </c>
      <c r="P400" s="1"/>
      <c r="Q400" s="1"/>
      <c r="R400" s="1"/>
      <c r="S400" s="1"/>
      <c r="T400" s="1"/>
      <c r="U400" s="1"/>
      <c r="V400" s="1"/>
      <c r="W400" s="1"/>
      <c r="X400" s="1"/>
    </row>
    <row r="401" spans="1:24" x14ac:dyDescent="0.25">
      <c r="A401" s="1">
        <v>5900</v>
      </c>
      <c r="B401" s="1" t="s">
        <v>162</v>
      </c>
      <c r="C401" s="1" t="s">
        <v>303</v>
      </c>
      <c r="D401" s="2">
        <v>0</v>
      </c>
      <c r="E401" s="2">
        <v>0</v>
      </c>
      <c r="F401" s="2">
        <v>0</v>
      </c>
      <c r="G401" s="2">
        <v>0</v>
      </c>
      <c r="H401" s="2">
        <v>0</v>
      </c>
      <c r="I401" s="2">
        <v>0</v>
      </c>
      <c r="J401" s="2">
        <v>0</v>
      </c>
      <c r="K401" s="2">
        <v>44080</v>
      </c>
      <c r="L401" s="2">
        <v>0</v>
      </c>
      <c r="M401" s="2">
        <v>0</v>
      </c>
      <c r="N401" s="2">
        <f t="shared" si="71"/>
        <v>44080</v>
      </c>
      <c r="O401" s="2">
        <f t="shared" si="70"/>
        <v>-44080</v>
      </c>
      <c r="P401" s="1"/>
      <c r="Q401" s="1"/>
      <c r="R401" s="1"/>
      <c r="S401" s="1"/>
      <c r="T401" s="1"/>
      <c r="U401" s="1"/>
      <c r="V401" s="1"/>
      <c r="W401" s="1"/>
      <c r="X401" s="1"/>
    </row>
    <row r="402" spans="1:24" x14ac:dyDescent="0.25">
      <c r="A402" s="20" t="s">
        <v>318</v>
      </c>
      <c r="B402" s="20">
        <v>6000</v>
      </c>
      <c r="C402" s="20" t="s">
        <v>320</v>
      </c>
      <c r="D402" s="7">
        <f>SUM(D403:D405)</f>
        <v>0</v>
      </c>
      <c r="E402" s="7">
        <f t="shared" ref="E402:O402" si="77">SUM(E403:E405)</f>
        <v>0</v>
      </c>
      <c r="F402" s="7">
        <f t="shared" si="77"/>
        <v>0</v>
      </c>
      <c r="G402" s="7">
        <f t="shared" si="77"/>
        <v>0</v>
      </c>
      <c r="H402" s="7">
        <f t="shared" si="77"/>
        <v>527802.67000000004</v>
      </c>
      <c r="I402" s="7">
        <f t="shared" si="77"/>
        <v>757216.49</v>
      </c>
      <c r="J402" s="7">
        <f t="shared" si="77"/>
        <v>166328.4</v>
      </c>
      <c r="K402" s="7">
        <f t="shared" si="77"/>
        <v>372734.29000000004</v>
      </c>
      <c r="L402" s="7">
        <f t="shared" si="77"/>
        <v>368509.57</v>
      </c>
      <c r="M402" s="7">
        <f t="shared" si="77"/>
        <v>0</v>
      </c>
      <c r="N402" s="7">
        <f t="shared" si="77"/>
        <v>2192591.42</v>
      </c>
      <c r="O402" s="7">
        <f t="shared" si="77"/>
        <v>-2192591.42</v>
      </c>
      <c r="P402" s="1"/>
      <c r="Q402" s="1"/>
      <c r="R402" s="1"/>
      <c r="S402" s="1"/>
      <c r="T402" s="1"/>
      <c r="U402" s="1"/>
      <c r="V402" s="1"/>
      <c r="W402" s="1"/>
      <c r="X402" s="1"/>
    </row>
    <row r="403" spans="1:24" x14ac:dyDescent="0.25">
      <c r="A403" s="1">
        <v>6100</v>
      </c>
      <c r="B403" s="1" t="s">
        <v>282</v>
      </c>
      <c r="C403" s="1" t="s">
        <v>280</v>
      </c>
      <c r="D403" s="2">
        <v>0</v>
      </c>
      <c r="E403" s="2">
        <v>0</v>
      </c>
      <c r="F403" s="2">
        <v>0</v>
      </c>
      <c r="G403" s="2">
        <v>0</v>
      </c>
      <c r="H403" s="2">
        <v>527802.67000000004</v>
      </c>
      <c r="I403" s="2">
        <v>0</v>
      </c>
      <c r="J403" s="2">
        <v>0</v>
      </c>
      <c r="K403" s="2"/>
      <c r="L403" s="2"/>
      <c r="M403" s="2"/>
      <c r="N403" s="2">
        <f t="shared" si="71"/>
        <v>527802.67000000004</v>
      </c>
      <c r="O403" s="2">
        <f t="shared" si="70"/>
        <v>-527802.67000000004</v>
      </c>
      <c r="P403" s="1"/>
      <c r="Q403" s="1"/>
      <c r="R403" s="1"/>
      <c r="S403" s="1"/>
      <c r="T403" s="1"/>
      <c r="U403" s="1"/>
      <c r="V403" s="1"/>
      <c r="W403" s="1"/>
      <c r="X403" s="1"/>
    </row>
    <row r="404" spans="1:24" x14ac:dyDescent="0.25">
      <c r="A404" s="1">
        <v>6100</v>
      </c>
      <c r="B404" s="1" t="s">
        <v>283</v>
      </c>
      <c r="C404" s="1" t="s">
        <v>285</v>
      </c>
      <c r="D404" s="2">
        <v>0</v>
      </c>
      <c r="E404" s="2">
        <v>0</v>
      </c>
      <c r="F404" s="2">
        <v>0</v>
      </c>
      <c r="G404" s="2">
        <v>0</v>
      </c>
      <c r="H404" s="2">
        <v>0</v>
      </c>
      <c r="I404" s="2">
        <v>358774.5</v>
      </c>
      <c r="J404" s="2">
        <v>166328.4</v>
      </c>
      <c r="K404" s="2">
        <v>302302.53000000003</v>
      </c>
      <c r="L404" s="2">
        <v>368509.57</v>
      </c>
      <c r="M404" s="2"/>
      <c r="N404" s="2">
        <f t="shared" si="71"/>
        <v>1195915</v>
      </c>
      <c r="O404" s="2">
        <f t="shared" si="70"/>
        <v>-1195915</v>
      </c>
      <c r="P404" s="1"/>
      <c r="Q404" s="1"/>
      <c r="R404" s="1"/>
      <c r="S404" s="1"/>
      <c r="T404" s="1"/>
      <c r="U404" s="1"/>
      <c r="V404" s="1"/>
      <c r="W404" s="1"/>
      <c r="X404" s="1"/>
    </row>
    <row r="405" spans="1:24" x14ac:dyDescent="0.25">
      <c r="A405" s="1">
        <v>6100</v>
      </c>
      <c r="B405" s="1" t="s">
        <v>284</v>
      </c>
      <c r="C405" s="1" t="s">
        <v>281</v>
      </c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>
        <v>398441.99</v>
      </c>
      <c r="J405" s="2">
        <v>0</v>
      </c>
      <c r="K405" s="2">
        <v>70431.759999999995</v>
      </c>
      <c r="L405" s="2"/>
      <c r="M405" s="2"/>
      <c r="N405" s="2">
        <f t="shared" si="71"/>
        <v>468873.75</v>
      </c>
      <c r="O405" s="2">
        <f t="shared" si="70"/>
        <v>-468873.75</v>
      </c>
      <c r="P405" s="1"/>
      <c r="Q405" s="1"/>
      <c r="R405" s="1"/>
      <c r="S405" s="1"/>
      <c r="T405" s="1"/>
      <c r="U405" s="1"/>
      <c r="V405" s="1"/>
      <c r="W405" s="1"/>
      <c r="X405" s="1"/>
    </row>
    <row r="406" spans="1:24" x14ac:dyDescent="0.25">
      <c r="A406" s="1"/>
      <c r="B406" s="1"/>
      <c r="C406" s="1"/>
      <c r="D406" s="7">
        <f>D383+D387+D398+D400+D402</f>
        <v>943853</v>
      </c>
      <c r="E406" s="7">
        <f t="shared" ref="E406:O406" si="78">E383+E387+E398+E400+E402</f>
        <v>0</v>
      </c>
      <c r="F406" s="7">
        <f t="shared" si="78"/>
        <v>0</v>
      </c>
      <c r="G406" s="7">
        <f t="shared" si="78"/>
        <v>0</v>
      </c>
      <c r="H406" s="7">
        <f t="shared" si="78"/>
        <v>569150.19000000006</v>
      </c>
      <c r="I406" s="7">
        <f t="shared" si="78"/>
        <v>757216.49</v>
      </c>
      <c r="J406" s="7">
        <f t="shared" si="78"/>
        <v>189528.4</v>
      </c>
      <c r="K406" s="7">
        <f t="shared" si="78"/>
        <v>503602.54000000004</v>
      </c>
      <c r="L406" s="7">
        <f t="shared" si="78"/>
        <v>601209.44999999995</v>
      </c>
      <c r="M406" s="7">
        <f t="shared" si="78"/>
        <v>51734.45</v>
      </c>
      <c r="N406" s="7">
        <f t="shared" si="78"/>
        <v>2672441.52</v>
      </c>
      <c r="O406" s="7">
        <f t="shared" si="78"/>
        <v>-1728588.52</v>
      </c>
      <c r="P406" s="1"/>
      <c r="Q406" s="1"/>
      <c r="R406" s="1"/>
      <c r="S406" s="1"/>
      <c r="T406" s="1"/>
      <c r="U406" s="1"/>
      <c r="V406" s="1"/>
      <c r="W406" s="1"/>
      <c r="X406" s="1"/>
    </row>
    <row r="407" spans="1:24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x14ac:dyDescent="0.25">
      <c r="A408" s="1"/>
      <c r="B408" s="1"/>
      <c r="C408" s="9" t="s">
        <v>264</v>
      </c>
      <c r="D408" s="10">
        <f>D108+D120+D157+D184+D193+D217+D235+D308+D324+D337+D349+D370+D406</f>
        <v>57496504</v>
      </c>
      <c r="E408" s="10">
        <f>E108+E120+E157+E184+E193+E217+E235+E308+E324+E337+E349+E370+E406</f>
        <v>2630159.2199999997</v>
      </c>
      <c r="F408" s="10">
        <f>F108+F120+F157+F184+F193+F217+F235+F308+F324+F337+F349+F370+F406</f>
        <v>3916228.23</v>
      </c>
      <c r="G408" s="10">
        <f>G108+G120+G157+G184+G193+G217+G235+G308+G324+G337+G349+G370+G406</f>
        <v>3680504.93</v>
      </c>
      <c r="H408" s="10">
        <f>H108+H120+H157+H184+H193+H217+H235+H308+H324+H337+H349+H370+H406</f>
        <v>4361614.3900000006</v>
      </c>
      <c r="I408" s="10">
        <f>I108+I120+I157+I184+I193+I217+I235+I308+I324+I337+I349+I370+I406</f>
        <v>6273163.7800000012</v>
      </c>
      <c r="J408" s="10">
        <f>J108+J120+J157+J184+J193+J217+J235+J308+J324+J337+J349+J370+J406</f>
        <v>2915729.72</v>
      </c>
      <c r="K408" s="10">
        <f>K108+K120+K157+K184+K193+K217+K235+K308+K324+K337+K349+K370+K406</f>
        <v>5307926.6600000011</v>
      </c>
      <c r="L408" s="10">
        <f>L108+L120+L157+L184+L193+L217+L235+L308+L324+L337+L349+L370+L406</f>
        <v>16740146.840000002</v>
      </c>
      <c r="M408" s="10">
        <f>M108+M120+M157+M184+M193+M217+M235+M308+M324+M337+M349+M370+M406</f>
        <v>2440880.7300000004</v>
      </c>
      <c r="N408" s="10">
        <f>N108+N120+N157+N184+N193+N217+N235+N308+N324+N337+N349+N370+N406</f>
        <v>48266354.500000007</v>
      </c>
      <c r="O408" s="10">
        <f>O108+O120+O157+O184+O193+O217+O235+O308+O324+O337+O349+O370+O406</f>
        <v>9230149.5</v>
      </c>
      <c r="P408" s="1"/>
      <c r="Q408" s="1"/>
      <c r="R408" s="1"/>
      <c r="S408" s="1"/>
      <c r="T408" s="1"/>
      <c r="U408" s="1"/>
      <c r="V408" s="1"/>
      <c r="W408" s="1"/>
      <c r="X408" s="1"/>
    </row>
    <row r="409" spans="1:24" x14ac:dyDescent="0.25">
      <c r="A409" s="1"/>
      <c r="B409" s="1"/>
      <c r="C409" s="1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"/>
      <c r="Q409" s="1"/>
      <c r="R409" s="1"/>
      <c r="S409" s="1"/>
      <c r="T409" s="1"/>
      <c r="U409" s="1"/>
      <c r="V409" s="1"/>
      <c r="W409" s="1"/>
      <c r="X409" s="1"/>
    </row>
    <row r="410" spans="1:24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54" customHeight="1" x14ac:dyDescent="0.25">
      <c r="A411" s="1"/>
      <c r="B411" s="1"/>
      <c r="C411" s="26" t="s">
        <v>265</v>
      </c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1"/>
      <c r="Q411" s="1"/>
      <c r="R411" s="1"/>
      <c r="S411" s="1"/>
      <c r="T411" s="1"/>
      <c r="U411" s="1"/>
      <c r="V411" s="1"/>
      <c r="W411" s="1"/>
      <c r="X411" s="1"/>
    </row>
    <row r="412" spans="1:24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x14ac:dyDescent="0.25">
      <c r="A418" s="1"/>
      <c r="B418" s="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x14ac:dyDescent="0.25">
      <c r="A419" s="1"/>
      <c r="B419" s="1"/>
      <c r="C419" s="16" t="s">
        <v>313</v>
      </c>
      <c r="D419" s="28" t="s">
        <v>266</v>
      </c>
      <c r="E419" s="28"/>
      <c r="F419" s="28"/>
      <c r="G419" s="28" t="s">
        <v>315</v>
      </c>
      <c r="H419" s="28"/>
      <c r="I419" s="28"/>
      <c r="J419" s="28"/>
      <c r="K419" s="28"/>
      <c r="L419" s="28"/>
      <c r="M419" s="28"/>
      <c r="N419" s="28"/>
      <c r="O419" s="28"/>
      <c r="P419" s="1"/>
      <c r="Q419" s="1"/>
      <c r="R419" s="1"/>
      <c r="S419" s="1"/>
      <c r="T419" s="1"/>
      <c r="U419" s="1"/>
      <c r="V419" s="1"/>
      <c r="W419" s="1"/>
      <c r="X419" s="1"/>
    </row>
    <row r="420" spans="1:24" x14ac:dyDescent="0.25">
      <c r="A420" s="1"/>
      <c r="B420" s="1"/>
      <c r="C420" s="16" t="s">
        <v>314</v>
      </c>
      <c r="D420" s="28" t="s">
        <v>267</v>
      </c>
      <c r="E420" s="28"/>
      <c r="F420" s="28"/>
      <c r="G420" s="28" t="s">
        <v>316</v>
      </c>
      <c r="H420" s="28"/>
      <c r="I420" s="28"/>
      <c r="J420" s="28"/>
      <c r="K420" s="28"/>
      <c r="L420" s="28"/>
      <c r="M420" s="28"/>
      <c r="N420" s="28"/>
      <c r="O420" s="28"/>
      <c r="P420" s="1"/>
      <c r="Q420" s="1"/>
      <c r="R420" s="1"/>
      <c r="S420" s="1"/>
      <c r="T420" s="1"/>
      <c r="U420" s="1"/>
      <c r="V420" s="1"/>
      <c r="W420" s="1"/>
      <c r="X420" s="1"/>
    </row>
    <row r="421" spans="1:24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x14ac:dyDescent="0.25">
      <c r="A469" s="1"/>
      <c r="B469" s="1"/>
      <c r="C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x14ac:dyDescent="0.25">
      <c r="A470" s="1"/>
      <c r="B470" s="1"/>
      <c r="C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</sheetData>
  <mergeCells count="5">
    <mergeCell ref="C411:O411"/>
    <mergeCell ref="D419:F419"/>
    <mergeCell ref="G419:O419"/>
    <mergeCell ref="D420:F420"/>
    <mergeCell ref="G420:O420"/>
  </mergeCells>
  <pageMargins left="0.25" right="0.25" top="0.75" bottom="0.75" header="0.3" footer="0.3"/>
  <pageSetup scale="65" orientation="portrait" r:id="rId1"/>
  <rowBreaks count="1" manualBreakCount="1">
    <brk id="34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D15"/>
  <sheetViews>
    <sheetView workbookViewId="0">
      <selection activeCell="A13" sqref="A13:D13"/>
    </sheetView>
  </sheetViews>
  <sheetFormatPr baseColWidth="10" defaultRowHeight="15" x14ac:dyDescent="0.25"/>
  <cols>
    <col min="2" max="2" width="13" customWidth="1"/>
    <col min="3" max="3" width="33.7109375" customWidth="1"/>
  </cols>
  <sheetData>
    <row r="8" spans="1:4" x14ac:dyDescent="0.25">
      <c r="A8" s="20" t="s">
        <v>318</v>
      </c>
      <c r="B8" s="20">
        <v>1000</v>
      </c>
      <c r="C8" s="20" t="s">
        <v>325</v>
      </c>
      <c r="D8" s="23"/>
    </row>
    <row r="9" spans="1:4" x14ac:dyDescent="0.25">
      <c r="A9" s="20" t="s">
        <v>318</v>
      </c>
      <c r="B9" s="20">
        <v>2000</v>
      </c>
      <c r="C9" s="20" t="s">
        <v>324</v>
      </c>
      <c r="D9" s="23"/>
    </row>
    <row r="10" spans="1:4" x14ac:dyDescent="0.25">
      <c r="A10" s="20" t="s">
        <v>318</v>
      </c>
      <c r="B10" s="20">
        <v>3000</v>
      </c>
      <c r="C10" s="20" t="s">
        <v>323</v>
      </c>
      <c r="D10" s="23"/>
    </row>
    <row r="11" spans="1:4" ht="24" x14ac:dyDescent="0.25">
      <c r="A11" s="20" t="s">
        <v>318</v>
      </c>
      <c r="B11" s="20">
        <v>4000</v>
      </c>
      <c r="C11" s="21" t="s">
        <v>322</v>
      </c>
      <c r="D11" s="23"/>
    </row>
    <row r="12" spans="1:4" x14ac:dyDescent="0.25">
      <c r="A12" s="20" t="s">
        <v>318</v>
      </c>
      <c r="B12" s="20">
        <v>5000</v>
      </c>
      <c r="C12" s="20" t="s">
        <v>321</v>
      </c>
      <c r="D12" s="23"/>
    </row>
    <row r="13" spans="1:4" x14ac:dyDescent="0.25">
      <c r="A13" s="20" t="s">
        <v>318</v>
      </c>
      <c r="B13" s="20">
        <v>6000</v>
      </c>
      <c r="C13" s="20" t="s">
        <v>320</v>
      </c>
      <c r="D13" s="23"/>
    </row>
    <row r="14" spans="1:4" x14ac:dyDescent="0.25">
      <c r="A14" s="20" t="s">
        <v>318</v>
      </c>
      <c r="B14" s="20">
        <v>8000</v>
      </c>
      <c r="C14" s="20" t="s">
        <v>319</v>
      </c>
      <c r="D14" s="23"/>
    </row>
    <row r="15" spans="1:4" x14ac:dyDescent="0.25">
      <c r="A15" s="20" t="s">
        <v>318</v>
      </c>
      <c r="B15" s="20">
        <v>9000</v>
      </c>
      <c r="C15" s="20" t="s">
        <v>317</v>
      </c>
      <c r="D15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AMEPFF</vt:lpstr>
      <vt:lpstr>Hoja1</vt:lpstr>
      <vt:lpstr>AMEPFF!_R2F1.01_A93</vt:lpstr>
      <vt:lpstr>AMEPFF!Área_de_impresión</vt:lpstr>
    </vt:vector>
  </TitlesOfParts>
  <Company>www.intercambiosvirtuales.org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www.intercambiosvirtuales.org</dc:creator>
  <cp:lastModifiedBy>CONTADOR GENERAL</cp:lastModifiedBy>
  <cp:lastPrinted>2020-10-07T00:18:40Z</cp:lastPrinted>
  <dcterms:created xsi:type="dcterms:W3CDTF">2020-07-14T02:48:19Z</dcterms:created>
  <dcterms:modified xsi:type="dcterms:W3CDTF">2020-10-07T20:30:52Z</dcterms:modified>
</cp:coreProperties>
</file>